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<sst xmlns="http://schemas.openxmlformats.org/spreadsheetml/2006/main" count="321" uniqueCount="233">
  <si>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</si>
  <si>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</si>
  <si>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</si>
  <si>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</si>
  <si>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</si>
  <si>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</si>
  <si>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</si>
  <si>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</si>
  <si>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</si>
  <si>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</si>
  <si>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</si>
  <si>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</si>
  <si>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</si>
  <si>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</si>
  <si>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</si>
  <si>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</si>
  <si>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</si>
  <si>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</si>
  <si>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</si>
  <si>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</si>
  <si>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</si>
  <si>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</si>
  <si>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</si>
  <si>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</si>
  <si>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</si>
  <si>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</si>
  <si>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</si>
  <si>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</si>
  <si>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</si>
  <si>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</si>
  <si>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</si>
  <si>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</si>
  <si>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</si>
  <si>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</si>
  <si>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</si>
  <si>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</si>
  <si>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</si>
  <si>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</si>
  <si>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</si>
  <si>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</si>
  <si>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</si>
  <si>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</si>
  <si>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</si>
  <si>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</si>
  <si>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</si>
  <si>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</si>
  <si>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</si>
  <si>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</si>
  <si>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</si>
  <si>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</si>
  <si>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</si>
  <si>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</si>
  <si>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</si>
  <si>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</si>
  <si>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</si>
  <si>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</si>
  <si>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</si>
  <si>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</si>
  <si>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</si>
  <si>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</si>
  <si>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</si>
  <si>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</si>
  <si>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</si>
  <si>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</si>
  <si>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</si>
  <si>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</si>
  <si>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</si>
  <si>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</si>
  <si>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</si>
  <si>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</si>
  <si>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</si>
  <si>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</si>
  <si>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</si>
  <si>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</si>
  <si>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</si>
  <si>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</si>
  <si>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</si>
  <si>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</si>
  <si>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</si>
  <si>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</si>
  <si>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</si>
  <si>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</si>
  <si>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</si>
  <si>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</si>
  <si>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</si>
  <si>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</si>
  <si>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</si>
  <si>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</si>
  <si>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</si>
  <si>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</si>
  <si>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</si>
  <si>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</si>
  <si>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</si>
  <si>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>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</si>
  <si>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</si>
  <si>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</si>
  <si>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</si>
  <si>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</si>
  <si>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</si>
  <si>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</si>
  <si>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</si>
  <si>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</si>
  <si>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</si>
  <si>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</si>
  <si>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</si>
  <si>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</si>
  <si>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</si>
  <si>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</si>
  <si>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</si>
  <si>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</si>
  <si>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</si>
  <si>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</si>
  <si>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</si>
  <si>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</si>
  <si>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</si>
  <si>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</si>
  <si>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</si>
  <si>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</si>
  <si>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</si>
  <si>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</si>
  <si>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</si>
  <si>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</si>
  <si>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</si>
  <si>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</si>
  <si>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</si>
  <si>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</si>
  <si>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</si>
  <si>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</si>
  <si>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</si>
  <si>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</si>
  <si>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r>
      <t xml:space="preserve">Керівник </t>
    </r>
    <r>
      <rPr>
        <sz val="11"/>
        <rFont val="Times New Roman"/>
        <family val="1"/>
      </rPr>
      <t>__________________</t>
    </r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</si>
  <si>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</si>
  <si>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</si>
  <si>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</si>
  <si>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</si>
  <si>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</si>
  <si>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</si>
  <si>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</si>
  <si>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</si>
  <si>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</si>
  <si>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</si>
  <si>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</si>
  <si>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</si>
  <si>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</si>
  <si>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</si>
  <si>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</si>
  <si>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</si>
  <si>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</si>
  <si>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</si>
  <si>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</si>
  <si>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</si>
  <si>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</si>
  <si>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</si>
  <si>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</si>
  <si>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</si>
  <si>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</si>
  <si>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</si>
  <si>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</si>
  <si>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</si>
  <si>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</si>
  <si>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</si>
  <si>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</si>
  <si>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</si>
  <si>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</si>
  <si>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</si>
  <si>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</si>
  <si>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</si>
  <si>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</si>
  <si>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</si>
  <si>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</si>
  <si>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</si>
  <si>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</si>
  <si>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</si>
  <si>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</si>
  <si>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</si>
  <si>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</si>
  <si>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</si>
  <si>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</si>
  <si>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</si>
  <si>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</si>
  <si>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</si>
  <si>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</si>
  <si>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</si>
  <si>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</si>
  <si>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</si>
  <si>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</si>
  <si>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</si>
  <si>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</si>
  <si>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</si>
  <si>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</si>
  <si>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</si>
  <si>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</si>
  <si>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</si>
  <si>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</si>
  <si>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</si>
  <si>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</si>
  <si>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</si>
  <si>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</si>
  <si>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</si>
  <si>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</si>
  <si>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</si>
  <si>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</si>
  <si>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витрати на електроенергію</t>
  </si>
  <si>
    <t>1067/1</t>
  </si>
  <si>
    <t>послуги сторонніх організацій</t>
  </si>
  <si>
    <t>1067/2</t>
  </si>
  <si>
    <t>інші податки та збори (військовий збір)</t>
  </si>
  <si>
    <t>інші податки, збори та платежі (частина чистого прибутку)</t>
  </si>
  <si>
    <t>Комунальне підприємство  "Книги"</t>
  </si>
  <si>
    <t>Комунальне підприємство</t>
  </si>
  <si>
    <t>торгівля</t>
  </si>
  <si>
    <t>тис. грн.</t>
  </si>
  <si>
    <t>Комунальна</t>
  </si>
  <si>
    <t>м.Нетішин, проспект Незалежності, 22</t>
  </si>
  <si>
    <t>097 749 15 36</t>
  </si>
  <si>
    <t>Кузьминська Галина Василівна</t>
  </si>
  <si>
    <t>3150/1</t>
  </si>
  <si>
    <t>3150/2</t>
  </si>
  <si>
    <t>військовий збір</t>
  </si>
  <si>
    <t>VІІІ скликання</t>
  </si>
  <si>
    <t xml:space="preserve">Нетішинської міської ради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</si>
  <si>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</si>
  <si>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податок на прибуток</t>
  </si>
  <si>
    <t>інші податки та збори</t>
  </si>
  <si>
    <t>2124/1</t>
  </si>
  <si>
    <t>2124/2</t>
  </si>
  <si>
    <t>єдиний податок з юридичних осіб</t>
  </si>
  <si>
    <t>3150/3</t>
  </si>
  <si>
    <t>Матеріальні витрати, у т. ч.:</t>
  </si>
  <si>
    <t>_______________</t>
  </si>
  <si>
    <t>Додаток</t>
  </si>
  <si>
    <t>Рішення сорок четвертої сесії</t>
  </si>
  <si>
    <t>26.01.2024 № 44/2116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</si>
</sst>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_₴_-;\-* #,##0.0_₴_-;_-* &quot;-&quot;?_₴_-;_-@_-"/>
    <numFmt numFmtId="210" formatCode="_-* #,##0.0\ _₴_-;\-* #,##0.0\ _₴_-;_-* &quot;-&quot;?\ _₴_-;_-@_-"/>
    <numFmt numFmtId="211" formatCode="_(* #,##0.00_);_(* \(#,##0.00\);_(* &quot;-&quot;_);_(@_)"/>
    <numFmt numFmtId="212" formatCode="_(* #,##0.000_);_(* \(#,##0.000\);_(* &quot;-&quot;_);_(@_)"/>
    <numFmt numFmtId="213" formatCode="_(* #,##0.0000_);_(* \(#,##0.0000\);_(* &quot;-&quot;_);_(@_)"/>
    <numFmt numFmtId="214" formatCode="0.000"/>
    <numFmt numFmtId="215" formatCode="[$-422]d\ mmmm\ yyyy&quot; р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Border="1" applyAlignment="1">
      <alignment/>
    </xf>
    <xf numFmtId="208" fontId="5" fillId="0" borderId="10" xfId="0" applyNumberFormat="1" applyFont="1" applyBorder="1" applyAlignment="1">
      <alignment/>
    </xf>
    <xf numFmtId="210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8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208" fontId="5" fillId="0" borderId="10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08" fontId="29" fillId="0" borderId="10" xfId="0" applyNumberFormat="1" applyFont="1" applyBorder="1" applyAlignment="1">
      <alignment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208" fontId="29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140625" style="0" customWidth="1"/>
    <col min="8" max="8" width="12.28125" style="0" customWidth="1"/>
  </cols>
  <sheetData>
    <row r="1" spans="2:8" ht="18.75">
      <c r="B1" s="53"/>
      <c r="E1" s="144" t="s">
        <v>230</v>
      </c>
      <c r="F1" s="144"/>
      <c r="G1" s="144"/>
      <c r="H1" s="144"/>
    </row>
    <row r="2" spans="2:8" ht="18.75">
      <c r="B2" s="53"/>
      <c r="E2" s="145" t="s">
        <v>153</v>
      </c>
      <c r="F2" s="145"/>
      <c r="G2" s="145"/>
      <c r="H2" s="145"/>
    </row>
    <row r="3" spans="2:8" ht="18.75">
      <c r="B3" s="53"/>
      <c r="E3" s="144" t="s">
        <v>231</v>
      </c>
      <c r="F3" s="144"/>
      <c r="G3" s="144"/>
      <c r="H3" s="144"/>
    </row>
    <row r="4" spans="2:8" ht="18.75">
      <c r="B4" s="53"/>
      <c r="E4" s="144" t="s">
        <v>220</v>
      </c>
      <c r="F4" s="144"/>
      <c r="G4" s="144"/>
      <c r="H4" s="144"/>
    </row>
    <row r="5" spans="2:8" ht="18.75">
      <c r="B5" s="53"/>
      <c r="E5" s="144" t="s">
        <v>219</v>
      </c>
      <c r="F5" s="144"/>
      <c r="G5" s="144"/>
      <c r="H5" s="144"/>
    </row>
    <row r="6" spans="2:8" ht="18.75">
      <c r="B6" s="53"/>
      <c r="E6" s="144" t="s">
        <v>232</v>
      </c>
      <c r="F6" s="144"/>
      <c r="G6" s="144"/>
      <c r="H6" s="144"/>
    </row>
    <row r="7" ht="12.75">
      <c r="B7" s="53"/>
    </row>
    <row r="8" ht="20.25" customHeight="1">
      <c r="B8" s="52"/>
    </row>
    <row r="9" spans="2:8" ht="20.25" customHeight="1">
      <c r="B9" s="143" t="s">
        <v>193</v>
      </c>
      <c r="C9" s="143"/>
      <c r="D9" s="143"/>
      <c r="E9" s="143"/>
      <c r="F9" s="143"/>
      <c r="G9" s="143"/>
      <c r="H9" s="143"/>
    </row>
    <row r="10" ht="20.25" customHeight="1">
      <c r="B10" s="52"/>
    </row>
    <row r="11" ht="20.25" customHeight="1" thickBot="1">
      <c r="B11" s="52"/>
    </row>
    <row r="12" spans="2:8" ht="15.75">
      <c r="B12" s="55"/>
      <c r="C12" s="55"/>
      <c r="D12" s="54"/>
      <c r="E12" s="54"/>
      <c r="F12" s="54"/>
      <c r="G12" s="139" t="s">
        <v>154</v>
      </c>
      <c r="H12" s="140"/>
    </row>
    <row r="13" spans="2:8" ht="19.5" thickBot="1">
      <c r="B13" s="65"/>
      <c r="C13" s="52"/>
      <c r="D13" s="52"/>
      <c r="E13" s="52"/>
      <c r="F13" s="55" t="s">
        <v>150</v>
      </c>
      <c r="G13" s="141">
        <v>2024</v>
      </c>
      <c r="H13" s="142"/>
    </row>
    <row r="14" spans="2:8" ht="54.75" customHeight="1" thickBot="1">
      <c r="B14" s="81" t="s">
        <v>155</v>
      </c>
      <c r="C14" s="135" t="s">
        <v>208</v>
      </c>
      <c r="D14" s="135"/>
      <c r="E14" s="135"/>
      <c r="F14" s="82" t="s">
        <v>192</v>
      </c>
      <c r="G14" s="80"/>
      <c r="H14" s="73"/>
    </row>
    <row r="15" spans="2:8" ht="32.25" thickBot="1">
      <c r="B15" s="58" t="s">
        <v>156</v>
      </c>
      <c r="C15" s="136" t="s">
        <v>209</v>
      </c>
      <c r="D15" s="136"/>
      <c r="E15" s="136"/>
      <c r="F15" s="56" t="s">
        <v>157</v>
      </c>
      <c r="G15" s="72"/>
      <c r="H15" s="73"/>
    </row>
    <row r="16" spans="2:8" ht="21.75" customHeight="1" thickBot="1">
      <c r="B16" s="58" t="s">
        <v>158</v>
      </c>
      <c r="C16" s="136" t="s">
        <v>210</v>
      </c>
      <c r="D16" s="136"/>
      <c r="E16" s="136"/>
      <c r="F16" s="56" t="s">
        <v>159</v>
      </c>
      <c r="G16" s="72"/>
      <c r="H16" s="73"/>
    </row>
    <row r="17" spans="2:8" ht="21.75" customHeight="1" thickBot="1">
      <c r="B17" s="58" t="s">
        <v>160</v>
      </c>
      <c r="C17" s="136" t="s">
        <v>210</v>
      </c>
      <c r="D17" s="136"/>
      <c r="E17" s="136"/>
      <c r="F17" s="56" t="s">
        <v>161</v>
      </c>
      <c r="G17" s="72"/>
      <c r="H17" s="73"/>
    </row>
    <row r="18" spans="2:8" ht="32.25" customHeight="1" thickBot="1">
      <c r="B18" s="58" t="s">
        <v>162</v>
      </c>
      <c r="C18" s="136" t="s">
        <v>211</v>
      </c>
      <c r="D18" s="136"/>
      <c r="E18" s="136"/>
      <c r="F18" s="60"/>
      <c r="G18" s="60"/>
      <c r="H18" s="57"/>
    </row>
    <row r="19" spans="2:8" ht="21.75" customHeight="1" thickBot="1">
      <c r="B19" s="58" t="s">
        <v>163</v>
      </c>
      <c r="C19" s="136" t="s">
        <v>212</v>
      </c>
      <c r="D19" s="136"/>
      <c r="E19" s="136"/>
      <c r="F19" s="60"/>
      <c r="G19" s="60"/>
      <c r="H19" s="57"/>
    </row>
    <row r="20" spans="2:8" ht="21.75" customHeight="1" thickBot="1">
      <c r="B20" s="58" t="s">
        <v>164</v>
      </c>
      <c r="C20" s="136">
        <v>2</v>
      </c>
      <c r="D20" s="136"/>
      <c r="E20" s="136"/>
      <c r="F20" s="59"/>
      <c r="G20" s="60"/>
      <c r="H20" s="57"/>
    </row>
    <row r="21" spans="2:8" ht="21.75" customHeight="1" thickBot="1">
      <c r="B21" s="58" t="s">
        <v>165</v>
      </c>
      <c r="C21" s="137" t="s">
        <v>213</v>
      </c>
      <c r="D21" s="137"/>
      <c r="E21" s="137"/>
      <c r="F21" s="137"/>
      <c r="G21" s="60"/>
      <c r="H21" s="57"/>
    </row>
    <row r="22" spans="2:8" ht="21.75" customHeight="1" thickBot="1">
      <c r="B22" s="58" t="s">
        <v>166</v>
      </c>
      <c r="C22" s="137" t="s">
        <v>214</v>
      </c>
      <c r="D22" s="137"/>
      <c r="E22" s="137"/>
      <c r="F22" s="137"/>
      <c r="G22" s="61"/>
      <c r="H22" s="62"/>
    </row>
    <row r="23" spans="3:8" ht="15.75">
      <c r="C23" s="61"/>
      <c r="D23" s="61"/>
      <c r="E23" s="61"/>
      <c r="F23" s="61"/>
      <c r="G23" s="61"/>
      <c r="H23" s="61"/>
    </row>
    <row r="24" spans="2:8" ht="47.25" customHeight="1">
      <c r="B24" s="66" t="s">
        <v>167</v>
      </c>
      <c r="D24" s="138" t="s">
        <v>215</v>
      </c>
      <c r="E24" s="138"/>
      <c r="F24" s="138"/>
      <c r="G24" s="138"/>
      <c r="H24" s="52"/>
    </row>
    <row r="25" spans="2:8" ht="15.75">
      <c r="B25" s="52"/>
      <c r="C25" s="52"/>
      <c r="D25" s="52"/>
      <c r="E25" s="52"/>
      <c r="F25" s="55"/>
      <c r="G25" s="52"/>
      <c r="H25" s="52"/>
    </row>
    <row r="26" spans="2:8" ht="12.75">
      <c r="B26" s="63"/>
      <c r="C26" s="63"/>
      <c r="D26" s="63"/>
      <c r="E26" s="63"/>
      <c r="F26" s="63"/>
      <c r="G26" s="63"/>
      <c r="H26" s="63"/>
    </row>
    <row r="27" ht="16.5">
      <c r="B27" s="64"/>
    </row>
    <row r="28" ht="15.75">
      <c r="B28" s="51"/>
    </row>
    <row r="29" ht="15.75">
      <c r="B29" s="51"/>
    </row>
    <row r="30" ht="15.75">
      <c r="B30" s="51"/>
    </row>
    <row r="31" ht="15.75">
      <c r="B31" s="51"/>
    </row>
    <row r="32" ht="15.75">
      <c r="B32" s="51"/>
    </row>
    <row r="33" ht="15.75">
      <c r="B33" s="51"/>
    </row>
    <row r="34" ht="15.75">
      <c r="B34" s="51"/>
    </row>
  </sheetData>
  <sheetProtection/>
  <mergeCells count="19">
    <mergeCell ref="E1:H1"/>
    <mergeCell ref="E4:H4"/>
    <mergeCell ref="E3:H3"/>
    <mergeCell ref="E2:H2"/>
    <mergeCell ref="E6:H6"/>
    <mergeCell ref="G12:H12"/>
    <mergeCell ref="G13:H13"/>
    <mergeCell ref="B9:H9"/>
    <mergeCell ref="E5:H5"/>
    <mergeCell ref="D24:G24"/>
    <mergeCell ref="C18:E18"/>
    <mergeCell ref="C19:E19"/>
    <mergeCell ref="C20:E20"/>
    <mergeCell ref="C21:F21"/>
    <mergeCell ref="C14:E14"/>
    <mergeCell ref="C15:E15"/>
    <mergeCell ref="C16:E16"/>
    <mergeCell ref="C22:F22"/>
    <mergeCell ref="C17:E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140625" style="2" customWidth="1"/>
    <col min="2" max="2" width="6.28125" style="2" customWidth="1"/>
    <col min="3" max="3" width="8.57421875" style="2" customWidth="1"/>
    <col min="4" max="5" width="7.7109375" style="113" customWidth="1"/>
    <col min="6" max="9" width="6.8515625" style="113" customWidth="1"/>
    <col min="10" max="16384" width="9.140625" style="2" customWidth="1"/>
  </cols>
  <sheetData>
    <row r="1" spans="1:9" ht="18" customHeight="1">
      <c r="A1" s="152" t="s">
        <v>221</v>
      </c>
      <c r="B1" s="152"/>
      <c r="C1" s="152"/>
      <c r="D1" s="152"/>
      <c r="E1" s="152"/>
      <c r="F1" s="152"/>
      <c r="G1" s="152"/>
      <c r="H1" s="152"/>
      <c r="I1" s="152"/>
    </row>
    <row r="2" spans="7:9" ht="15.75">
      <c r="G2" s="153" t="s">
        <v>152</v>
      </c>
      <c r="H2" s="153"/>
      <c r="I2" s="153"/>
    </row>
    <row r="3" spans="1:9" ht="15.75">
      <c r="A3" s="154" t="s">
        <v>0</v>
      </c>
      <c r="B3" s="154"/>
      <c r="C3" s="154"/>
      <c r="D3" s="154"/>
      <c r="E3" s="154"/>
      <c r="F3" s="154"/>
      <c r="G3" s="154"/>
      <c r="H3" s="154"/>
      <c r="I3" s="154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24" t="s">
        <v>1</v>
      </c>
      <c r="B5" s="146" t="s">
        <v>2</v>
      </c>
      <c r="C5" s="146" t="s">
        <v>3</v>
      </c>
      <c r="D5" s="146" t="s">
        <v>4</v>
      </c>
      <c r="E5" s="146" t="s">
        <v>5</v>
      </c>
      <c r="F5" s="146" t="s">
        <v>6</v>
      </c>
      <c r="G5" s="146"/>
      <c r="H5" s="146"/>
      <c r="I5" s="146"/>
    </row>
    <row r="6" spans="1:9" ht="73.5" customHeight="1">
      <c r="A6" s="124"/>
      <c r="B6" s="146"/>
      <c r="C6" s="146"/>
      <c r="D6" s="146"/>
      <c r="E6" s="146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10" ht="41.25" customHeight="1">
      <c r="A9" s="4" t="s">
        <v>12</v>
      </c>
      <c r="B9" s="9">
        <v>1000</v>
      </c>
      <c r="C9" s="101">
        <v>1489.4</v>
      </c>
      <c r="D9" s="101">
        <v>800</v>
      </c>
      <c r="E9" s="101">
        <f>F9+G9+H9+I9</f>
        <v>800</v>
      </c>
      <c r="F9" s="101">
        <v>200</v>
      </c>
      <c r="G9" s="101">
        <v>155</v>
      </c>
      <c r="H9" s="101">
        <v>195</v>
      </c>
      <c r="I9" s="101">
        <v>250</v>
      </c>
      <c r="J9" s="112"/>
    </row>
    <row r="10" spans="1:10" ht="27.75" customHeight="1">
      <c r="A10" s="4" t="s">
        <v>13</v>
      </c>
      <c r="B10" s="9">
        <v>1010</v>
      </c>
      <c r="C10" s="101">
        <f>C11+C12+C13+C14+C15+C16+C17+C18</f>
        <v>924.1</v>
      </c>
      <c r="D10" s="101">
        <f aca="true" t="shared" si="0" ref="D10:I10">D11+D12+D13+D14+D15+D16+D17+D18</f>
        <v>420</v>
      </c>
      <c r="E10" s="101">
        <f>F10+G10+H10+I10</f>
        <v>420</v>
      </c>
      <c r="F10" s="101">
        <f t="shared" si="0"/>
        <v>100</v>
      </c>
      <c r="G10" s="101">
        <f t="shared" si="0"/>
        <v>80</v>
      </c>
      <c r="H10" s="101">
        <f t="shared" si="0"/>
        <v>100</v>
      </c>
      <c r="I10" s="101">
        <f t="shared" si="0"/>
        <v>140</v>
      </c>
      <c r="J10" s="112"/>
    </row>
    <row r="11" spans="1:10" ht="28.5" customHeight="1">
      <c r="A11" s="4" t="s">
        <v>14</v>
      </c>
      <c r="B11" s="6">
        <v>1011</v>
      </c>
      <c r="C11" s="101">
        <v>924.1</v>
      </c>
      <c r="D11" s="101">
        <v>420</v>
      </c>
      <c r="E11" s="101">
        <f>F11+G11+H11+I11</f>
        <v>420</v>
      </c>
      <c r="F11" s="101">
        <v>100</v>
      </c>
      <c r="G11" s="101">
        <v>80</v>
      </c>
      <c r="H11" s="101">
        <v>100</v>
      </c>
      <c r="I11" s="101">
        <v>140</v>
      </c>
      <c r="J11" s="112"/>
    </row>
    <row r="12" spans="1:9" ht="15">
      <c r="A12" s="4" t="s">
        <v>15</v>
      </c>
      <c r="B12" s="6">
        <v>1012</v>
      </c>
      <c r="C12" s="101"/>
      <c r="D12" s="101"/>
      <c r="E12" s="101"/>
      <c r="F12" s="101"/>
      <c r="G12" s="101"/>
      <c r="H12" s="101"/>
      <c r="I12" s="101"/>
    </row>
    <row r="13" spans="1:9" ht="15">
      <c r="A13" s="4" t="s">
        <v>16</v>
      </c>
      <c r="B13" s="6">
        <v>1013</v>
      </c>
      <c r="C13" s="101"/>
      <c r="D13" s="101"/>
      <c r="E13" s="101"/>
      <c r="F13" s="101"/>
      <c r="G13" s="101"/>
      <c r="H13" s="101"/>
      <c r="I13" s="101"/>
    </row>
    <row r="14" spans="1:9" ht="15">
      <c r="A14" s="4" t="s">
        <v>17</v>
      </c>
      <c r="B14" s="6">
        <v>1014</v>
      </c>
      <c r="C14" s="101"/>
      <c r="D14" s="101"/>
      <c r="E14" s="101"/>
      <c r="F14" s="101"/>
      <c r="G14" s="101"/>
      <c r="H14" s="101"/>
      <c r="I14" s="101"/>
    </row>
    <row r="15" spans="1:9" ht="30">
      <c r="A15" s="4" t="s">
        <v>18</v>
      </c>
      <c r="B15" s="6">
        <v>1015</v>
      </c>
      <c r="C15" s="101"/>
      <c r="D15" s="101"/>
      <c r="E15" s="101"/>
      <c r="F15" s="101"/>
      <c r="G15" s="101"/>
      <c r="H15" s="101"/>
      <c r="I15" s="101"/>
    </row>
    <row r="16" spans="1:9" ht="90">
      <c r="A16" s="4" t="s">
        <v>19</v>
      </c>
      <c r="B16" s="6">
        <v>1016</v>
      </c>
      <c r="C16" s="101"/>
      <c r="D16" s="101"/>
      <c r="E16" s="101"/>
      <c r="F16" s="101"/>
      <c r="G16" s="101"/>
      <c r="H16" s="101"/>
      <c r="I16" s="101"/>
    </row>
    <row r="17" spans="1:9" ht="30">
      <c r="A17" s="4" t="s">
        <v>20</v>
      </c>
      <c r="B17" s="6">
        <v>1017</v>
      </c>
      <c r="C17" s="101"/>
      <c r="D17" s="101"/>
      <c r="E17" s="101"/>
      <c r="F17" s="101"/>
      <c r="G17" s="101"/>
      <c r="H17" s="101"/>
      <c r="I17" s="101"/>
    </row>
    <row r="18" spans="1:9" ht="15">
      <c r="A18" s="4" t="s">
        <v>21</v>
      </c>
      <c r="B18" s="6">
        <v>1018</v>
      </c>
      <c r="C18" s="101"/>
      <c r="D18" s="101"/>
      <c r="E18" s="101"/>
      <c r="F18" s="101"/>
      <c r="G18" s="101"/>
      <c r="H18" s="101"/>
      <c r="I18" s="101"/>
    </row>
    <row r="19" spans="1:9" ht="9.75" customHeight="1">
      <c r="A19" s="4"/>
      <c r="B19" s="6"/>
      <c r="C19" s="101"/>
      <c r="D19" s="101"/>
      <c r="E19" s="101"/>
      <c r="F19" s="101"/>
      <c r="G19" s="101"/>
      <c r="H19" s="101"/>
      <c r="I19" s="101"/>
    </row>
    <row r="20" spans="1:9" ht="9.75" customHeight="1">
      <c r="A20" s="4"/>
      <c r="B20" s="6"/>
      <c r="C20" s="101"/>
      <c r="D20" s="101"/>
      <c r="E20" s="101"/>
      <c r="F20" s="101"/>
      <c r="G20" s="101"/>
      <c r="H20" s="101"/>
      <c r="I20" s="101"/>
    </row>
    <row r="21" spans="1:9" ht="15">
      <c r="A21" s="8" t="s">
        <v>22</v>
      </c>
      <c r="B21" s="11">
        <v>1020</v>
      </c>
      <c r="C21" s="102">
        <f>C9-C10</f>
        <v>565.3000000000001</v>
      </c>
      <c r="D21" s="102">
        <f aca="true" t="shared" si="1" ref="D21:I21">D9-D10</f>
        <v>380</v>
      </c>
      <c r="E21" s="102">
        <f t="shared" si="1"/>
        <v>380</v>
      </c>
      <c r="F21" s="102">
        <f t="shared" si="1"/>
        <v>100</v>
      </c>
      <c r="G21" s="102">
        <f t="shared" si="1"/>
        <v>75</v>
      </c>
      <c r="H21" s="102">
        <f t="shared" si="1"/>
        <v>95</v>
      </c>
      <c r="I21" s="102">
        <f t="shared" si="1"/>
        <v>110</v>
      </c>
    </row>
    <row r="22" spans="1:9" ht="30">
      <c r="A22" s="4" t="s">
        <v>23</v>
      </c>
      <c r="B22" s="9">
        <v>1030</v>
      </c>
      <c r="C22" s="101"/>
      <c r="D22" s="101"/>
      <c r="E22" s="101"/>
      <c r="F22" s="101"/>
      <c r="G22" s="101"/>
      <c r="H22" s="101"/>
      <c r="I22" s="101"/>
    </row>
    <row r="23" spans="1:9" ht="41.25" customHeight="1">
      <c r="A23" s="4" t="s">
        <v>24</v>
      </c>
      <c r="B23" s="9">
        <v>1031</v>
      </c>
      <c r="C23" s="101"/>
      <c r="D23" s="101"/>
      <c r="E23" s="101"/>
      <c r="F23" s="101"/>
      <c r="G23" s="101"/>
      <c r="H23" s="101"/>
      <c r="I23" s="101"/>
    </row>
    <row r="24" spans="1:9" ht="30">
      <c r="A24" s="4" t="s">
        <v>25</v>
      </c>
      <c r="B24" s="9">
        <v>1032</v>
      </c>
      <c r="C24" s="101"/>
      <c r="D24" s="101"/>
      <c r="E24" s="101"/>
      <c r="F24" s="101"/>
      <c r="G24" s="101"/>
      <c r="H24" s="101"/>
      <c r="I24" s="101"/>
    </row>
    <row r="25" spans="1:9" ht="30">
      <c r="A25" s="4" t="s">
        <v>26</v>
      </c>
      <c r="B25" s="9">
        <v>1033</v>
      </c>
      <c r="C25" s="101"/>
      <c r="D25" s="101"/>
      <c r="E25" s="101"/>
      <c r="F25" s="101"/>
      <c r="G25" s="101"/>
      <c r="H25" s="101"/>
      <c r="I25" s="101"/>
    </row>
    <row r="26" spans="1:9" ht="15">
      <c r="A26" s="4" t="s">
        <v>27</v>
      </c>
      <c r="B26" s="9">
        <v>1034</v>
      </c>
      <c r="C26" s="101"/>
      <c r="D26" s="101"/>
      <c r="E26" s="101"/>
      <c r="F26" s="101"/>
      <c r="G26" s="101"/>
      <c r="H26" s="101"/>
      <c r="I26" s="101"/>
    </row>
    <row r="27" spans="1:9" ht="30">
      <c r="A27" s="4" t="s">
        <v>28</v>
      </c>
      <c r="B27" s="9">
        <v>1035</v>
      </c>
      <c r="C27" s="101"/>
      <c r="D27" s="101"/>
      <c r="E27" s="101"/>
      <c r="F27" s="101"/>
      <c r="G27" s="101"/>
      <c r="H27" s="101"/>
      <c r="I27" s="101"/>
    </row>
    <row r="28" spans="1:9" ht="30" customHeight="1">
      <c r="A28" s="4" t="s">
        <v>29</v>
      </c>
      <c r="B28" s="9">
        <v>1036</v>
      </c>
      <c r="C28" s="101"/>
      <c r="D28" s="101"/>
      <c r="E28" s="101"/>
      <c r="F28" s="101"/>
      <c r="G28" s="101"/>
      <c r="H28" s="101"/>
      <c r="I28" s="101"/>
    </row>
    <row r="29" spans="1:9" ht="15">
      <c r="A29" s="4" t="s">
        <v>30</v>
      </c>
      <c r="B29" s="9">
        <v>1037</v>
      </c>
      <c r="C29" s="101"/>
      <c r="D29" s="101"/>
      <c r="E29" s="101"/>
      <c r="F29" s="101"/>
      <c r="G29" s="101"/>
      <c r="H29" s="101"/>
      <c r="I29" s="101"/>
    </row>
    <row r="30" spans="1:9" ht="15">
      <c r="A30" s="4" t="s">
        <v>31</v>
      </c>
      <c r="B30" s="9">
        <v>1038</v>
      </c>
      <c r="C30" s="101"/>
      <c r="D30" s="101"/>
      <c r="E30" s="101"/>
      <c r="F30" s="101"/>
      <c r="G30" s="101"/>
      <c r="H30" s="101"/>
      <c r="I30" s="101"/>
    </row>
    <row r="31" spans="1:9" ht="30" customHeight="1">
      <c r="A31" s="4" t="s">
        <v>32</v>
      </c>
      <c r="B31" s="9">
        <v>1039</v>
      </c>
      <c r="C31" s="101"/>
      <c r="D31" s="101"/>
      <c r="E31" s="101"/>
      <c r="F31" s="101"/>
      <c r="G31" s="101"/>
      <c r="H31" s="101"/>
      <c r="I31" s="101"/>
    </row>
    <row r="32" spans="1:9" ht="60">
      <c r="A32" s="4" t="s">
        <v>33</v>
      </c>
      <c r="B32" s="9">
        <v>1040</v>
      </c>
      <c r="C32" s="101"/>
      <c r="D32" s="101"/>
      <c r="E32" s="101"/>
      <c r="F32" s="101"/>
      <c r="G32" s="101"/>
      <c r="H32" s="101"/>
      <c r="I32" s="101"/>
    </row>
    <row r="33" spans="1:9" ht="60">
      <c r="A33" s="4" t="s">
        <v>34</v>
      </c>
      <c r="B33" s="9">
        <v>1041</v>
      </c>
      <c r="C33" s="101"/>
      <c r="D33" s="101"/>
      <c r="E33" s="101"/>
      <c r="F33" s="101"/>
      <c r="G33" s="101"/>
      <c r="H33" s="101"/>
      <c r="I33" s="101"/>
    </row>
    <row r="34" spans="1:9" ht="45">
      <c r="A34" s="4" t="s">
        <v>35</v>
      </c>
      <c r="B34" s="9">
        <v>1042</v>
      </c>
      <c r="C34" s="101"/>
      <c r="D34" s="101"/>
      <c r="E34" s="101"/>
      <c r="F34" s="101"/>
      <c r="G34" s="101"/>
      <c r="H34" s="101"/>
      <c r="I34" s="101"/>
    </row>
    <row r="35" spans="1:9" ht="45">
      <c r="A35" s="4" t="s">
        <v>36</v>
      </c>
      <c r="B35" s="9">
        <v>1043</v>
      </c>
      <c r="C35" s="101"/>
      <c r="D35" s="101"/>
      <c r="E35" s="101"/>
      <c r="F35" s="101"/>
      <c r="G35" s="101"/>
      <c r="H35" s="101"/>
      <c r="I35" s="101"/>
    </row>
    <row r="36" spans="1:9" ht="15">
      <c r="A36" s="4" t="s">
        <v>37</v>
      </c>
      <c r="B36" s="9">
        <v>1044</v>
      </c>
      <c r="C36" s="101"/>
      <c r="D36" s="101"/>
      <c r="E36" s="101"/>
      <c r="F36" s="101"/>
      <c r="G36" s="101"/>
      <c r="H36" s="101"/>
      <c r="I36" s="101"/>
    </row>
    <row r="37" spans="1:9" ht="30">
      <c r="A37" s="4" t="s">
        <v>38</v>
      </c>
      <c r="B37" s="9">
        <v>1045</v>
      </c>
      <c r="C37" s="101"/>
      <c r="D37" s="101"/>
      <c r="E37" s="101"/>
      <c r="F37" s="101"/>
      <c r="G37" s="101"/>
      <c r="H37" s="101"/>
      <c r="I37" s="101"/>
    </row>
    <row r="38" spans="1:9" ht="15">
      <c r="A38" s="4" t="s">
        <v>39</v>
      </c>
      <c r="B38" s="9">
        <v>1046</v>
      </c>
      <c r="C38" s="101"/>
      <c r="D38" s="101"/>
      <c r="E38" s="101"/>
      <c r="F38" s="101"/>
      <c r="G38" s="101"/>
      <c r="H38" s="101"/>
      <c r="I38" s="101"/>
    </row>
    <row r="39" spans="1:9" ht="15">
      <c r="A39" s="4" t="s">
        <v>40</v>
      </c>
      <c r="B39" s="9">
        <v>1047</v>
      </c>
      <c r="C39" s="101"/>
      <c r="D39" s="101"/>
      <c r="E39" s="101"/>
      <c r="F39" s="101"/>
      <c r="G39" s="101"/>
      <c r="H39" s="101"/>
      <c r="I39" s="101"/>
    </row>
    <row r="40" spans="1:9" ht="45">
      <c r="A40" s="4" t="s">
        <v>41</v>
      </c>
      <c r="B40" s="9">
        <v>1048</v>
      </c>
      <c r="C40" s="101"/>
      <c r="D40" s="101"/>
      <c r="E40" s="101"/>
      <c r="F40" s="101"/>
      <c r="G40" s="101"/>
      <c r="H40" s="101"/>
      <c r="I40" s="101"/>
    </row>
    <row r="41" spans="1:9" ht="45">
      <c r="A41" s="4" t="s">
        <v>42</v>
      </c>
      <c r="B41" s="9">
        <v>1049</v>
      </c>
      <c r="C41" s="101"/>
      <c r="D41" s="101"/>
      <c r="E41" s="101"/>
      <c r="F41" s="101"/>
      <c r="G41" s="101"/>
      <c r="H41" s="101"/>
      <c r="I41" s="101"/>
    </row>
    <row r="42" spans="1:9" ht="60" customHeight="1">
      <c r="A42" s="4" t="s">
        <v>43</v>
      </c>
      <c r="B42" s="9">
        <v>1050</v>
      </c>
      <c r="C42" s="101"/>
      <c r="D42" s="101"/>
      <c r="E42" s="101"/>
      <c r="F42" s="101"/>
      <c r="G42" s="101"/>
      <c r="H42" s="101"/>
      <c r="I42" s="101"/>
    </row>
    <row r="43" spans="1:9" ht="30">
      <c r="A43" s="4" t="s">
        <v>44</v>
      </c>
      <c r="B43" s="5" t="s">
        <v>45</v>
      </c>
      <c r="C43" s="101"/>
      <c r="D43" s="101"/>
      <c r="E43" s="101"/>
      <c r="F43" s="101"/>
      <c r="G43" s="101"/>
      <c r="H43" s="101"/>
      <c r="I43" s="101"/>
    </row>
    <row r="44" spans="1:9" ht="30">
      <c r="A44" s="4" t="s">
        <v>46</v>
      </c>
      <c r="B44" s="9">
        <v>1051</v>
      </c>
      <c r="C44" s="101"/>
      <c r="D44" s="101"/>
      <c r="E44" s="101"/>
      <c r="F44" s="101"/>
      <c r="G44" s="101"/>
      <c r="H44" s="101"/>
      <c r="I44" s="101"/>
    </row>
    <row r="45" spans="1:9" ht="6.75" customHeight="1">
      <c r="A45" s="4"/>
      <c r="B45" s="9"/>
      <c r="C45" s="101"/>
      <c r="D45" s="101"/>
      <c r="E45" s="101"/>
      <c r="F45" s="101"/>
      <c r="G45" s="101"/>
      <c r="H45" s="101"/>
      <c r="I45" s="101"/>
    </row>
    <row r="46" spans="1:9" ht="6.75" customHeight="1">
      <c r="A46" s="4"/>
      <c r="B46" s="9"/>
      <c r="C46" s="101"/>
      <c r="D46" s="101"/>
      <c r="E46" s="101"/>
      <c r="F46" s="101"/>
      <c r="G46" s="101"/>
      <c r="H46" s="101"/>
      <c r="I46" s="101"/>
    </row>
    <row r="47" spans="1:9" ht="13.5" customHeight="1">
      <c r="A47" s="4" t="s">
        <v>47</v>
      </c>
      <c r="B47" s="9">
        <v>1060</v>
      </c>
      <c r="C47" s="101">
        <f>C50+C51+C52+C53+C54</f>
        <v>413</v>
      </c>
      <c r="D47" s="101">
        <f>D50+D51+D52+D53+D54</f>
        <v>342.5</v>
      </c>
      <c r="E47" s="101">
        <f>F47+G47+H47+I47</f>
        <v>342.5</v>
      </c>
      <c r="F47" s="101">
        <f>F50+F51+F52+F53+F54</f>
        <v>83.5</v>
      </c>
      <c r="G47" s="101">
        <f>G50+G51+G52+G53+G54</f>
        <v>74</v>
      </c>
      <c r="H47" s="101">
        <f>H50+H51+H52+H53+H54</f>
        <v>86.5</v>
      </c>
      <c r="I47" s="101">
        <f>I50+I51+I52+I53+I54</f>
        <v>98.5</v>
      </c>
    </row>
    <row r="48" spans="1:9" ht="13.5" customHeight="1">
      <c r="A48" s="4" t="s">
        <v>48</v>
      </c>
      <c r="B48" s="9">
        <v>1061</v>
      </c>
      <c r="C48" s="101"/>
      <c r="D48" s="101"/>
      <c r="E48" s="101"/>
      <c r="F48" s="101"/>
      <c r="G48" s="101"/>
      <c r="H48" s="101"/>
      <c r="I48" s="101"/>
    </row>
    <row r="49" spans="1:9" ht="27.75" customHeight="1">
      <c r="A49" s="4" t="s">
        <v>49</v>
      </c>
      <c r="B49" s="9">
        <v>1062</v>
      </c>
      <c r="C49" s="101"/>
      <c r="D49" s="101"/>
      <c r="E49" s="101"/>
      <c r="F49" s="101"/>
      <c r="G49" s="101"/>
      <c r="H49" s="101"/>
      <c r="I49" s="101"/>
    </row>
    <row r="50" spans="1:11" ht="12.75" customHeight="1">
      <c r="A50" s="4" t="s">
        <v>31</v>
      </c>
      <c r="B50" s="9">
        <v>1063</v>
      </c>
      <c r="C50" s="101">
        <v>245</v>
      </c>
      <c r="D50" s="101">
        <v>225</v>
      </c>
      <c r="E50" s="101">
        <f aca="true" t="shared" si="2" ref="E50:E56">F50+G50+H50+I50</f>
        <v>225</v>
      </c>
      <c r="F50" s="101">
        <v>54</v>
      </c>
      <c r="G50" s="101">
        <v>48</v>
      </c>
      <c r="H50" s="101">
        <v>57</v>
      </c>
      <c r="I50" s="101">
        <v>66</v>
      </c>
      <c r="K50" s="110"/>
    </row>
    <row r="51" spans="1:9" ht="13.5" customHeight="1">
      <c r="A51" s="4" t="s">
        <v>32</v>
      </c>
      <c r="B51" s="9">
        <v>1064</v>
      </c>
      <c r="C51" s="101">
        <v>54</v>
      </c>
      <c r="D51" s="101">
        <v>49.5</v>
      </c>
      <c r="E51" s="101">
        <f t="shared" si="2"/>
        <v>49.5</v>
      </c>
      <c r="F51" s="101">
        <v>12</v>
      </c>
      <c r="G51" s="101">
        <v>10.5</v>
      </c>
      <c r="H51" s="101">
        <v>12.5</v>
      </c>
      <c r="I51" s="101">
        <v>14.5</v>
      </c>
    </row>
    <row r="52" spans="1:9" ht="28.5" customHeight="1">
      <c r="A52" s="4" t="s">
        <v>50</v>
      </c>
      <c r="B52" s="9">
        <v>1065</v>
      </c>
      <c r="C52" s="101"/>
      <c r="D52" s="101"/>
      <c r="E52" s="101"/>
      <c r="F52" s="101"/>
      <c r="G52" s="101"/>
      <c r="H52" s="101"/>
      <c r="I52" s="101"/>
    </row>
    <row r="53" spans="1:9" ht="13.5" customHeight="1">
      <c r="A53" s="4" t="s">
        <v>51</v>
      </c>
      <c r="B53" s="9">
        <v>1066</v>
      </c>
      <c r="C53" s="101"/>
      <c r="D53" s="101"/>
      <c r="E53" s="101"/>
      <c r="F53" s="101"/>
      <c r="G53" s="101"/>
      <c r="H53" s="101"/>
      <c r="I53" s="101"/>
    </row>
    <row r="54" spans="1:9" ht="28.5" customHeight="1">
      <c r="A54" s="4" t="s">
        <v>52</v>
      </c>
      <c r="B54" s="9">
        <v>1067</v>
      </c>
      <c r="C54" s="101">
        <f>C55+C56</f>
        <v>114</v>
      </c>
      <c r="D54" s="101">
        <f>D55+D56</f>
        <v>68</v>
      </c>
      <c r="E54" s="101">
        <f t="shared" si="2"/>
        <v>68</v>
      </c>
      <c r="F54" s="101">
        <f>F55+F56</f>
        <v>17.5</v>
      </c>
      <c r="G54" s="101">
        <f>G55+G56</f>
        <v>15.5</v>
      </c>
      <c r="H54" s="101">
        <f>H55+H56</f>
        <v>17</v>
      </c>
      <c r="I54" s="101">
        <f>I55+I56</f>
        <v>18</v>
      </c>
    </row>
    <row r="55" spans="1:9" ht="15">
      <c r="A55" s="4" t="s">
        <v>202</v>
      </c>
      <c r="B55" s="5" t="s">
        <v>203</v>
      </c>
      <c r="C55" s="101">
        <v>11</v>
      </c>
      <c r="D55" s="101">
        <v>16</v>
      </c>
      <c r="E55" s="101">
        <f t="shared" si="2"/>
        <v>16</v>
      </c>
      <c r="F55" s="101">
        <v>4.5</v>
      </c>
      <c r="G55" s="101">
        <v>2.5</v>
      </c>
      <c r="H55" s="101">
        <v>4</v>
      </c>
      <c r="I55" s="101">
        <v>5</v>
      </c>
    </row>
    <row r="56" spans="1:9" ht="15">
      <c r="A56" s="4" t="s">
        <v>204</v>
      </c>
      <c r="B56" s="5" t="s">
        <v>205</v>
      </c>
      <c r="C56" s="101">
        <v>103</v>
      </c>
      <c r="D56" s="101">
        <v>52</v>
      </c>
      <c r="E56" s="101">
        <f t="shared" si="2"/>
        <v>52</v>
      </c>
      <c r="F56" s="101">
        <v>13</v>
      </c>
      <c r="G56" s="101">
        <v>13</v>
      </c>
      <c r="H56" s="101">
        <v>13</v>
      </c>
      <c r="I56" s="101">
        <v>13</v>
      </c>
    </row>
    <row r="57" spans="1:9" ht="30">
      <c r="A57" s="4" t="s">
        <v>151</v>
      </c>
      <c r="B57" s="9">
        <v>1070</v>
      </c>
      <c r="C57" s="101"/>
      <c r="D57" s="101"/>
      <c r="E57" s="101"/>
      <c r="F57" s="101"/>
      <c r="G57" s="101"/>
      <c r="H57" s="101"/>
      <c r="I57" s="101"/>
    </row>
    <row r="58" spans="1:9" ht="6" customHeight="1">
      <c r="A58" s="4"/>
      <c r="B58" s="9"/>
      <c r="C58" s="101"/>
      <c r="D58" s="101"/>
      <c r="E58" s="101"/>
      <c r="F58" s="101"/>
      <c r="G58" s="101"/>
      <c r="H58" s="101"/>
      <c r="I58" s="101"/>
    </row>
    <row r="59" spans="1:9" ht="6" customHeight="1">
      <c r="A59" s="4"/>
      <c r="B59" s="9"/>
      <c r="C59" s="101"/>
      <c r="D59" s="101"/>
      <c r="E59" s="101"/>
      <c r="F59" s="101"/>
      <c r="G59" s="101"/>
      <c r="H59" s="101"/>
      <c r="I59" s="101"/>
    </row>
    <row r="60" spans="1:9" ht="30">
      <c r="A60" s="12" t="s">
        <v>53</v>
      </c>
      <c r="B60" s="9">
        <v>1080</v>
      </c>
      <c r="C60" s="101"/>
      <c r="D60" s="101"/>
      <c r="E60" s="101"/>
      <c r="F60" s="101"/>
      <c r="G60" s="101"/>
      <c r="H60" s="101"/>
      <c r="I60" s="101"/>
    </row>
    <row r="61" spans="1:9" ht="6" customHeight="1">
      <c r="A61" s="4"/>
      <c r="B61" s="9"/>
      <c r="C61" s="101"/>
      <c r="D61" s="101"/>
      <c r="E61" s="101"/>
      <c r="F61" s="101"/>
      <c r="G61" s="101"/>
      <c r="H61" s="101"/>
      <c r="I61" s="101"/>
    </row>
    <row r="62" spans="1:9" ht="6" customHeight="1">
      <c r="A62" s="4"/>
      <c r="B62" s="9"/>
      <c r="C62" s="101"/>
      <c r="D62" s="101"/>
      <c r="E62" s="101"/>
      <c r="F62" s="101"/>
      <c r="G62" s="101"/>
      <c r="H62" s="101"/>
      <c r="I62" s="101"/>
    </row>
    <row r="63" spans="1:9" ht="28.5">
      <c r="A63" s="8" t="s">
        <v>54</v>
      </c>
      <c r="B63" s="11">
        <v>1100</v>
      </c>
      <c r="C63" s="102">
        <f>C9-C10-C47</f>
        <v>152.30000000000007</v>
      </c>
      <c r="D63" s="102">
        <f aca="true" t="shared" si="3" ref="D63:I63">D9-D10-D47</f>
        <v>37.5</v>
      </c>
      <c r="E63" s="102">
        <f>F63+G63+H63+I63</f>
        <v>37.5</v>
      </c>
      <c r="F63" s="102">
        <f t="shared" si="3"/>
        <v>16.5</v>
      </c>
      <c r="G63" s="102">
        <f t="shared" si="3"/>
        <v>1</v>
      </c>
      <c r="H63" s="102">
        <f t="shared" si="3"/>
        <v>8.5</v>
      </c>
      <c r="I63" s="102">
        <f t="shared" si="3"/>
        <v>11.5</v>
      </c>
    </row>
    <row r="64" spans="1:9" ht="30">
      <c r="A64" s="4" t="s">
        <v>55</v>
      </c>
      <c r="B64" s="9">
        <v>1110</v>
      </c>
      <c r="C64" s="101"/>
      <c r="D64" s="101"/>
      <c r="E64" s="101"/>
      <c r="F64" s="101"/>
      <c r="G64" s="101"/>
      <c r="H64" s="101"/>
      <c r="I64" s="101"/>
    </row>
    <row r="65" spans="1:9" ht="7.5" customHeight="1">
      <c r="A65" s="4"/>
      <c r="B65" s="9"/>
      <c r="C65" s="101"/>
      <c r="D65" s="101"/>
      <c r="E65" s="101"/>
      <c r="F65" s="101"/>
      <c r="G65" s="101"/>
      <c r="H65" s="101"/>
      <c r="I65" s="101"/>
    </row>
    <row r="66" spans="1:9" ht="9" customHeight="1">
      <c r="A66" s="4"/>
      <c r="B66" s="9"/>
      <c r="C66" s="101"/>
      <c r="D66" s="101"/>
      <c r="E66" s="101"/>
      <c r="F66" s="101"/>
      <c r="G66" s="101"/>
      <c r="H66" s="101"/>
      <c r="I66" s="101"/>
    </row>
    <row r="67" spans="1:9" ht="30">
      <c r="A67" s="4" t="s">
        <v>56</v>
      </c>
      <c r="B67" s="9">
        <v>1120</v>
      </c>
      <c r="C67" s="101"/>
      <c r="D67" s="101"/>
      <c r="E67" s="101"/>
      <c r="F67" s="101"/>
      <c r="G67" s="101"/>
      <c r="H67" s="101"/>
      <c r="I67" s="101"/>
    </row>
    <row r="68" spans="1:9" ht="7.5" customHeight="1">
      <c r="A68" s="4"/>
      <c r="B68" s="9"/>
      <c r="C68" s="101"/>
      <c r="D68" s="101"/>
      <c r="E68" s="101"/>
      <c r="F68" s="101"/>
      <c r="G68" s="101"/>
      <c r="H68" s="101"/>
      <c r="I68" s="101"/>
    </row>
    <row r="69" spans="1:9" ht="8.25" customHeight="1">
      <c r="A69" s="4"/>
      <c r="B69" s="9"/>
      <c r="C69" s="101"/>
      <c r="D69" s="101"/>
      <c r="E69" s="101"/>
      <c r="F69" s="101"/>
      <c r="G69" s="101"/>
      <c r="H69" s="101"/>
      <c r="I69" s="101"/>
    </row>
    <row r="70" spans="1:9" ht="30">
      <c r="A70" s="4" t="s">
        <v>57</v>
      </c>
      <c r="B70" s="9">
        <v>1130</v>
      </c>
      <c r="C70" s="101"/>
      <c r="D70" s="101"/>
      <c r="E70" s="101"/>
      <c r="F70" s="101"/>
      <c r="G70" s="101"/>
      <c r="H70" s="101"/>
      <c r="I70" s="101"/>
    </row>
    <row r="71" spans="1:9" ht="6.75" customHeight="1">
      <c r="A71" s="4"/>
      <c r="B71" s="9"/>
      <c r="C71" s="101"/>
      <c r="D71" s="101"/>
      <c r="E71" s="101"/>
      <c r="F71" s="101"/>
      <c r="G71" s="101"/>
      <c r="H71" s="101"/>
      <c r="I71" s="101"/>
    </row>
    <row r="72" spans="1:9" ht="6.75" customHeight="1">
      <c r="A72" s="4"/>
      <c r="B72" s="9"/>
      <c r="C72" s="101"/>
      <c r="D72" s="101"/>
      <c r="E72" s="101"/>
      <c r="F72" s="101"/>
      <c r="G72" s="101"/>
      <c r="H72" s="101"/>
      <c r="I72" s="101"/>
    </row>
    <row r="73" spans="1:9" ht="27" customHeight="1">
      <c r="A73" s="4" t="s">
        <v>58</v>
      </c>
      <c r="B73" s="9">
        <v>1140</v>
      </c>
      <c r="C73" s="101"/>
      <c r="D73" s="101"/>
      <c r="E73" s="101"/>
      <c r="F73" s="101"/>
      <c r="G73" s="101"/>
      <c r="H73" s="101"/>
      <c r="I73" s="101"/>
    </row>
    <row r="74" spans="1:9" ht="6" customHeight="1">
      <c r="A74" s="4"/>
      <c r="B74" s="9"/>
      <c r="C74" s="101"/>
      <c r="D74" s="101"/>
      <c r="E74" s="101"/>
      <c r="F74" s="101"/>
      <c r="G74" s="101"/>
      <c r="H74" s="101"/>
      <c r="I74" s="101"/>
    </row>
    <row r="75" spans="1:9" ht="6.75" customHeight="1">
      <c r="A75" s="4"/>
      <c r="B75" s="9"/>
      <c r="C75" s="101"/>
      <c r="D75" s="101"/>
      <c r="E75" s="101"/>
      <c r="F75" s="101"/>
      <c r="G75" s="101"/>
      <c r="H75" s="101"/>
      <c r="I75" s="101"/>
    </row>
    <row r="76" spans="1:9" ht="15">
      <c r="A76" s="4" t="s">
        <v>184</v>
      </c>
      <c r="B76" s="9">
        <v>1150</v>
      </c>
      <c r="C76" s="101"/>
      <c r="D76" s="101"/>
      <c r="E76" s="101"/>
      <c r="F76" s="101"/>
      <c r="G76" s="101"/>
      <c r="H76" s="101"/>
      <c r="I76" s="101"/>
    </row>
    <row r="77" spans="1:9" ht="6" customHeight="1">
      <c r="A77" s="4"/>
      <c r="B77" s="9"/>
      <c r="C77" s="101"/>
      <c r="D77" s="101"/>
      <c r="E77" s="101"/>
      <c r="F77" s="101"/>
      <c r="G77" s="101"/>
      <c r="H77" s="101"/>
      <c r="I77" s="101"/>
    </row>
    <row r="78" spans="1:9" ht="7.5" customHeight="1">
      <c r="A78" s="4"/>
      <c r="B78" s="9"/>
      <c r="C78" s="101"/>
      <c r="D78" s="101"/>
      <c r="E78" s="101"/>
      <c r="F78" s="101"/>
      <c r="G78" s="101"/>
      <c r="H78" s="101"/>
      <c r="I78" s="101"/>
    </row>
    <row r="79" spans="1:9" ht="15">
      <c r="A79" s="4" t="s">
        <v>21</v>
      </c>
      <c r="B79" s="9">
        <v>1160</v>
      </c>
      <c r="C79" s="101"/>
      <c r="D79" s="101"/>
      <c r="E79" s="101"/>
      <c r="F79" s="101"/>
      <c r="G79" s="101"/>
      <c r="H79" s="101"/>
      <c r="I79" s="101"/>
    </row>
    <row r="80" spans="1:9" ht="6" customHeight="1">
      <c r="A80" s="4"/>
      <c r="B80" s="9"/>
      <c r="C80" s="101"/>
      <c r="D80" s="101"/>
      <c r="E80" s="101"/>
      <c r="F80" s="101"/>
      <c r="G80" s="101"/>
      <c r="H80" s="101"/>
      <c r="I80" s="101"/>
    </row>
    <row r="81" spans="1:9" ht="6" customHeight="1">
      <c r="A81" s="4"/>
      <c r="B81" s="9"/>
      <c r="C81" s="101"/>
      <c r="D81" s="101"/>
      <c r="E81" s="101"/>
      <c r="F81" s="101"/>
      <c r="G81" s="101"/>
      <c r="H81" s="101"/>
      <c r="I81" s="101"/>
    </row>
    <row r="82" spans="1:9" ht="28.5">
      <c r="A82" s="8" t="s">
        <v>59</v>
      </c>
      <c r="B82" s="11">
        <v>1170</v>
      </c>
      <c r="C82" s="102">
        <f>C63</f>
        <v>152.30000000000007</v>
      </c>
      <c r="D82" s="102">
        <f aca="true" t="shared" si="4" ref="D82:I82">D63</f>
        <v>37.5</v>
      </c>
      <c r="E82" s="102">
        <f aca="true" t="shared" si="5" ref="E82:E89">F82+G82+H82+I82</f>
        <v>37.5</v>
      </c>
      <c r="F82" s="102">
        <f t="shared" si="4"/>
        <v>16.5</v>
      </c>
      <c r="G82" s="102">
        <f t="shared" si="4"/>
        <v>1</v>
      </c>
      <c r="H82" s="102">
        <f t="shared" si="4"/>
        <v>8.5</v>
      </c>
      <c r="I82" s="102">
        <f t="shared" si="4"/>
        <v>11.5</v>
      </c>
    </row>
    <row r="83" spans="1:9" ht="30" customHeight="1">
      <c r="A83" s="4" t="s">
        <v>60</v>
      </c>
      <c r="B83" s="6">
        <v>1180</v>
      </c>
      <c r="C83" s="101">
        <f>C82*18/100</f>
        <v>27.414000000000016</v>
      </c>
      <c r="D83" s="101">
        <f>D82*18/100</f>
        <v>6.75</v>
      </c>
      <c r="E83" s="102">
        <f>F83+G83+H83+I83</f>
        <v>6.75</v>
      </c>
      <c r="F83" s="101">
        <f>F82*18/100</f>
        <v>2.97</v>
      </c>
      <c r="G83" s="101">
        <f>G82*18/100</f>
        <v>0.18</v>
      </c>
      <c r="H83" s="101">
        <f>H82*18/100</f>
        <v>1.53</v>
      </c>
      <c r="I83" s="101">
        <f>I82*18/100</f>
        <v>2.07</v>
      </c>
    </row>
    <row r="84" spans="1:9" ht="15">
      <c r="A84" s="4" t="s">
        <v>61</v>
      </c>
      <c r="B84" s="6">
        <v>1181</v>
      </c>
      <c r="C84" s="101"/>
      <c r="D84" s="101"/>
      <c r="E84" s="102"/>
      <c r="F84" s="101"/>
      <c r="G84" s="101"/>
      <c r="H84" s="101"/>
      <c r="I84" s="101"/>
    </row>
    <row r="85" spans="1:9" ht="28.5">
      <c r="A85" s="8" t="s">
        <v>62</v>
      </c>
      <c r="B85" s="11">
        <v>1200</v>
      </c>
      <c r="C85" s="102">
        <f>C82-C83</f>
        <v>124.88600000000005</v>
      </c>
      <c r="D85" s="102">
        <f aca="true" t="shared" si="6" ref="D85:I85">D82-D83</f>
        <v>30.75</v>
      </c>
      <c r="E85" s="102">
        <f t="shared" si="5"/>
        <v>30.75</v>
      </c>
      <c r="F85" s="102">
        <f t="shared" si="6"/>
        <v>13.53</v>
      </c>
      <c r="G85" s="102">
        <f t="shared" si="6"/>
        <v>0.8200000000000001</v>
      </c>
      <c r="H85" s="102">
        <f t="shared" si="6"/>
        <v>6.97</v>
      </c>
      <c r="I85" s="102">
        <f t="shared" si="6"/>
        <v>9.43</v>
      </c>
    </row>
    <row r="86" spans="1:9" ht="15">
      <c r="A86" s="4" t="s">
        <v>63</v>
      </c>
      <c r="B86" s="5">
        <v>1201</v>
      </c>
      <c r="C86" s="101">
        <f>C85</f>
        <v>124.88600000000005</v>
      </c>
      <c r="D86" s="114">
        <f aca="true" t="shared" si="7" ref="D86:I86">D85</f>
        <v>30.75</v>
      </c>
      <c r="E86" s="102">
        <f t="shared" si="5"/>
        <v>30.75</v>
      </c>
      <c r="F86" s="101">
        <f t="shared" si="7"/>
        <v>13.53</v>
      </c>
      <c r="G86" s="101">
        <f t="shared" si="7"/>
        <v>0.8200000000000001</v>
      </c>
      <c r="H86" s="101">
        <f t="shared" si="7"/>
        <v>6.97</v>
      </c>
      <c r="I86" s="101">
        <f t="shared" si="7"/>
        <v>9.43</v>
      </c>
    </row>
    <row r="87" spans="1:9" ht="15">
      <c r="A87" s="4" t="s">
        <v>64</v>
      </c>
      <c r="B87" s="5">
        <v>1202</v>
      </c>
      <c r="C87" s="101"/>
      <c r="D87" s="101"/>
      <c r="E87" s="102"/>
      <c r="F87" s="101"/>
      <c r="G87" s="101"/>
      <c r="H87" s="101"/>
      <c r="I87" s="101"/>
    </row>
    <row r="88" spans="1:9" ht="15">
      <c r="A88" s="8" t="s">
        <v>65</v>
      </c>
      <c r="B88" s="9">
        <v>1210</v>
      </c>
      <c r="C88" s="102">
        <f>C9</f>
        <v>1489.4</v>
      </c>
      <c r="D88" s="102">
        <f>D9</f>
        <v>800</v>
      </c>
      <c r="E88" s="102">
        <f t="shared" si="5"/>
        <v>800</v>
      </c>
      <c r="F88" s="102">
        <f>F9</f>
        <v>200</v>
      </c>
      <c r="G88" s="102">
        <f>G9</f>
        <v>155</v>
      </c>
      <c r="H88" s="102">
        <f>H9</f>
        <v>195</v>
      </c>
      <c r="I88" s="102">
        <f>I9</f>
        <v>250</v>
      </c>
    </row>
    <row r="89" spans="1:9" ht="15">
      <c r="A89" s="8" t="s">
        <v>66</v>
      </c>
      <c r="B89" s="9">
        <v>1220</v>
      </c>
      <c r="C89" s="102">
        <f>C10+C47</f>
        <v>1337.1</v>
      </c>
      <c r="D89" s="102">
        <f>D10+D47</f>
        <v>762.5</v>
      </c>
      <c r="E89" s="102">
        <f t="shared" si="5"/>
        <v>762.5</v>
      </c>
      <c r="F89" s="102">
        <f>F10+F47</f>
        <v>183.5</v>
      </c>
      <c r="G89" s="102">
        <f>G10+G47</f>
        <v>154</v>
      </c>
      <c r="H89" s="102">
        <f>H10+H47</f>
        <v>186.5</v>
      </c>
      <c r="I89" s="102">
        <f>I10+I47</f>
        <v>238.5</v>
      </c>
    </row>
    <row r="90" spans="1:9" ht="14.25" customHeight="1">
      <c r="A90" s="151" t="s">
        <v>185</v>
      </c>
      <c r="B90" s="151"/>
      <c r="C90" s="151"/>
      <c r="D90" s="151"/>
      <c r="E90" s="151"/>
      <c r="F90" s="151"/>
      <c r="G90" s="151"/>
      <c r="H90" s="151"/>
      <c r="I90" s="151"/>
    </row>
    <row r="91" spans="1:9" ht="15">
      <c r="A91" s="79" t="s">
        <v>228</v>
      </c>
      <c r="B91" s="9">
        <v>1300</v>
      </c>
      <c r="C91" s="101">
        <f>C92+C93</f>
        <v>935.1</v>
      </c>
      <c r="D91" s="101">
        <f aca="true" t="shared" si="8" ref="D91:I91">D92+D93</f>
        <v>436</v>
      </c>
      <c r="E91" s="101">
        <f t="shared" si="8"/>
        <v>436</v>
      </c>
      <c r="F91" s="101">
        <f t="shared" si="8"/>
        <v>104.5</v>
      </c>
      <c r="G91" s="101">
        <f t="shared" si="8"/>
        <v>82.5</v>
      </c>
      <c r="H91" s="101">
        <f t="shared" si="8"/>
        <v>104</v>
      </c>
      <c r="I91" s="101">
        <f t="shared" si="8"/>
        <v>145</v>
      </c>
    </row>
    <row r="92" spans="1:9" ht="30">
      <c r="A92" s="4" t="s">
        <v>186</v>
      </c>
      <c r="B92" s="83">
        <v>1301</v>
      </c>
      <c r="C92" s="101">
        <f>C11</f>
        <v>924.1</v>
      </c>
      <c r="D92" s="101">
        <f aca="true" t="shared" si="9" ref="D92:I92">D11</f>
        <v>420</v>
      </c>
      <c r="E92" s="101">
        <f t="shared" si="9"/>
        <v>420</v>
      </c>
      <c r="F92" s="101">
        <f t="shared" si="9"/>
        <v>100</v>
      </c>
      <c r="G92" s="101">
        <f t="shared" si="9"/>
        <v>80</v>
      </c>
      <c r="H92" s="101">
        <f t="shared" si="9"/>
        <v>100</v>
      </c>
      <c r="I92" s="101">
        <f t="shared" si="9"/>
        <v>140</v>
      </c>
    </row>
    <row r="93" spans="1:9" ht="15.75">
      <c r="A93" s="4" t="s">
        <v>187</v>
      </c>
      <c r="B93" s="83">
        <v>1302</v>
      </c>
      <c r="C93" s="101">
        <f>C55</f>
        <v>11</v>
      </c>
      <c r="D93" s="101">
        <f aca="true" t="shared" si="10" ref="D93:I93">D55</f>
        <v>16</v>
      </c>
      <c r="E93" s="101">
        <f t="shared" si="10"/>
        <v>16</v>
      </c>
      <c r="F93" s="101">
        <f t="shared" si="10"/>
        <v>4.5</v>
      </c>
      <c r="G93" s="101">
        <f t="shared" si="10"/>
        <v>2.5</v>
      </c>
      <c r="H93" s="101">
        <f t="shared" si="10"/>
        <v>4</v>
      </c>
      <c r="I93" s="101">
        <f t="shared" si="10"/>
        <v>5</v>
      </c>
    </row>
    <row r="94" spans="1:9" ht="15.75">
      <c r="A94" s="4" t="s">
        <v>17</v>
      </c>
      <c r="B94" s="84">
        <v>1310</v>
      </c>
      <c r="C94" s="101">
        <f>C50</f>
        <v>245</v>
      </c>
      <c r="D94" s="101">
        <f aca="true" t="shared" si="11" ref="D94:I94">D50</f>
        <v>225</v>
      </c>
      <c r="E94" s="101">
        <f t="shared" si="11"/>
        <v>225</v>
      </c>
      <c r="F94" s="101">
        <f t="shared" si="11"/>
        <v>54</v>
      </c>
      <c r="G94" s="101">
        <f t="shared" si="11"/>
        <v>48</v>
      </c>
      <c r="H94" s="101">
        <f t="shared" si="11"/>
        <v>57</v>
      </c>
      <c r="I94" s="101">
        <f t="shared" si="11"/>
        <v>66</v>
      </c>
    </row>
    <row r="95" spans="1:9" ht="30">
      <c r="A95" s="4" t="s">
        <v>18</v>
      </c>
      <c r="B95" s="84">
        <v>1320</v>
      </c>
      <c r="C95" s="101">
        <f>C51</f>
        <v>54</v>
      </c>
      <c r="D95" s="101">
        <f aca="true" t="shared" si="12" ref="D95:I95">D51</f>
        <v>49.5</v>
      </c>
      <c r="E95" s="101">
        <f t="shared" si="12"/>
        <v>49.5</v>
      </c>
      <c r="F95" s="101">
        <f t="shared" si="12"/>
        <v>12</v>
      </c>
      <c r="G95" s="101">
        <f t="shared" si="12"/>
        <v>10.5</v>
      </c>
      <c r="H95" s="101">
        <f t="shared" si="12"/>
        <v>12.5</v>
      </c>
      <c r="I95" s="101">
        <f t="shared" si="12"/>
        <v>14.5</v>
      </c>
    </row>
    <row r="96" spans="1:9" ht="15.75">
      <c r="A96" s="4" t="s">
        <v>188</v>
      </c>
      <c r="B96" s="84">
        <v>1330</v>
      </c>
      <c r="C96" s="101"/>
      <c r="D96" s="101"/>
      <c r="E96" s="101"/>
      <c r="F96" s="101"/>
      <c r="G96" s="101"/>
      <c r="H96" s="101"/>
      <c r="I96" s="101"/>
    </row>
    <row r="97" spans="1:9" ht="15.75">
      <c r="A97" s="4" t="s">
        <v>189</v>
      </c>
      <c r="B97" s="84">
        <v>1340</v>
      </c>
      <c r="C97" s="106">
        <f>C56</f>
        <v>103</v>
      </c>
      <c r="D97" s="106">
        <f aca="true" t="shared" si="13" ref="D97:I97">D56</f>
        <v>52</v>
      </c>
      <c r="E97" s="106">
        <f t="shared" si="13"/>
        <v>52</v>
      </c>
      <c r="F97" s="106">
        <f t="shared" si="13"/>
        <v>13</v>
      </c>
      <c r="G97" s="106">
        <f t="shared" si="13"/>
        <v>13</v>
      </c>
      <c r="H97" s="106">
        <f t="shared" si="13"/>
        <v>13</v>
      </c>
      <c r="I97" s="106">
        <f t="shared" si="13"/>
        <v>13</v>
      </c>
    </row>
    <row r="98" spans="1:9" ht="15">
      <c r="A98" s="8" t="s">
        <v>190</v>
      </c>
      <c r="B98" s="85">
        <v>1350</v>
      </c>
      <c r="C98" s="117">
        <f>C91+C94+C95+C96+C97</f>
        <v>1337.1</v>
      </c>
      <c r="D98" s="107">
        <f aca="true" t="shared" si="14" ref="D98:I98">D91+D94+D95+D96+D97</f>
        <v>762.5</v>
      </c>
      <c r="E98" s="107">
        <f t="shared" si="14"/>
        <v>762.5</v>
      </c>
      <c r="F98" s="115">
        <f t="shared" si="14"/>
        <v>183.5</v>
      </c>
      <c r="G98" s="115">
        <f t="shared" si="14"/>
        <v>154</v>
      </c>
      <c r="H98" s="115">
        <f t="shared" si="14"/>
        <v>186.5</v>
      </c>
      <c r="I98" s="115">
        <f t="shared" si="14"/>
        <v>238.5</v>
      </c>
    </row>
    <row r="100" spans="1:9" ht="15">
      <c r="A100" s="28" t="s">
        <v>92</v>
      </c>
      <c r="B100" s="29"/>
      <c r="C100" s="147" t="s">
        <v>91</v>
      </c>
      <c r="D100" s="148"/>
      <c r="E100" s="148"/>
      <c r="F100" s="30"/>
      <c r="G100" s="149" t="s">
        <v>93</v>
      </c>
      <c r="H100" s="149"/>
      <c r="I100" s="149"/>
    </row>
    <row r="101" spans="1:9" ht="15">
      <c r="A101" s="32" t="s">
        <v>96</v>
      </c>
      <c r="B101" s="31"/>
      <c r="C101" s="150" t="s">
        <v>95</v>
      </c>
      <c r="D101" s="150"/>
      <c r="E101" s="150"/>
      <c r="F101" s="33"/>
      <c r="G101" s="33" t="s">
        <v>94</v>
      </c>
      <c r="H101" s="116"/>
      <c r="I101" s="34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00:E100"/>
    <mergeCell ref="G100:I100"/>
    <mergeCell ref="C101:E101"/>
    <mergeCell ref="A90:I9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7109375" style="16" customWidth="1"/>
    <col min="2" max="2" width="6.00390625" style="16" customWidth="1"/>
    <col min="3" max="3" width="7.57421875" style="16" customWidth="1"/>
    <col min="4" max="4" width="8.57421875" style="116" customWidth="1"/>
    <col min="5" max="5" width="9.140625" style="116" customWidth="1"/>
    <col min="6" max="9" width="6.140625" style="116" customWidth="1"/>
    <col min="10" max="10" width="0.85546875" style="16" customWidth="1"/>
    <col min="11" max="16384" width="9.140625" style="16" customWidth="1"/>
  </cols>
  <sheetData>
    <row r="1" spans="7:9" ht="15.75">
      <c r="G1" s="153" t="s">
        <v>168</v>
      </c>
      <c r="H1" s="153"/>
      <c r="I1" s="153"/>
    </row>
    <row r="2" spans="1:9" ht="15.75">
      <c r="A2" s="126" t="s">
        <v>67</v>
      </c>
      <c r="B2" s="126"/>
      <c r="C2" s="126"/>
      <c r="D2" s="126"/>
      <c r="E2" s="126"/>
      <c r="F2" s="126"/>
      <c r="G2" s="126"/>
      <c r="H2" s="126"/>
      <c r="I2" s="126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24" t="s">
        <v>1</v>
      </c>
      <c r="B4" s="127" t="s">
        <v>2</v>
      </c>
      <c r="C4" s="127" t="s">
        <v>3</v>
      </c>
      <c r="D4" s="127" t="s">
        <v>4</v>
      </c>
      <c r="E4" s="146" t="s">
        <v>5</v>
      </c>
      <c r="F4" s="146" t="s">
        <v>6</v>
      </c>
      <c r="G4" s="146"/>
      <c r="H4" s="146"/>
      <c r="I4" s="146"/>
    </row>
    <row r="5" spans="1:9" ht="57" customHeight="1">
      <c r="A5" s="124"/>
      <c r="B5" s="127"/>
      <c r="C5" s="127"/>
      <c r="D5" s="127"/>
      <c r="E5" s="14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25" t="s">
        <v>68</v>
      </c>
      <c r="B7" s="125"/>
      <c r="C7" s="125"/>
      <c r="D7" s="125"/>
      <c r="E7" s="125"/>
      <c r="F7" s="125"/>
      <c r="G7" s="125"/>
      <c r="H7" s="125"/>
      <c r="I7" s="125"/>
    </row>
    <row r="8" spans="1:9" ht="45">
      <c r="A8" s="22" t="s">
        <v>69</v>
      </c>
      <c r="B8" s="5">
        <v>2000</v>
      </c>
      <c r="C8" s="101">
        <v>341.3</v>
      </c>
      <c r="D8" s="101">
        <v>490</v>
      </c>
      <c r="E8" s="101">
        <v>520</v>
      </c>
      <c r="F8" s="101"/>
      <c r="G8" s="101"/>
      <c r="H8" s="101"/>
      <c r="I8" s="101"/>
    </row>
    <row r="9" spans="1:9" ht="45">
      <c r="A9" s="22" t="s">
        <v>70</v>
      </c>
      <c r="B9" s="5">
        <v>2010</v>
      </c>
      <c r="C9" s="101"/>
      <c r="D9" s="101"/>
      <c r="E9" s="101"/>
      <c r="F9" s="101"/>
      <c r="G9" s="101"/>
      <c r="H9" s="101"/>
      <c r="I9" s="101"/>
    </row>
    <row r="10" spans="1:9" ht="15">
      <c r="A10" s="22" t="s">
        <v>71</v>
      </c>
      <c r="B10" s="5">
        <v>2030</v>
      </c>
      <c r="C10" s="101"/>
      <c r="D10" s="101"/>
      <c r="E10" s="101"/>
      <c r="F10" s="101"/>
      <c r="G10" s="101"/>
      <c r="H10" s="101"/>
      <c r="I10" s="101"/>
    </row>
    <row r="11" spans="1:9" ht="30">
      <c r="A11" s="22" t="s">
        <v>72</v>
      </c>
      <c r="B11" s="5">
        <v>2031</v>
      </c>
      <c r="C11" s="101"/>
      <c r="D11" s="101"/>
      <c r="E11" s="101"/>
      <c r="F11" s="101"/>
      <c r="G11" s="101"/>
      <c r="H11" s="101"/>
      <c r="I11" s="101"/>
    </row>
    <row r="12" spans="1:9" ht="15">
      <c r="A12" s="22" t="s">
        <v>73</v>
      </c>
      <c r="B12" s="5">
        <v>2040</v>
      </c>
      <c r="C12" s="101"/>
      <c r="D12" s="101"/>
      <c r="E12" s="101"/>
      <c r="F12" s="101"/>
      <c r="G12" s="101"/>
      <c r="H12" s="101"/>
      <c r="I12" s="101"/>
    </row>
    <row r="13" spans="1:9" ht="15">
      <c r="A13" s="22" t="s">
        <v>74</v>
      </c>
      <c r="B13" s="5">
        <v>2050</v>
      </c>
      <c r="C13" s="101"/>
      <c r="D13" s="101"/>
      <c r="E13" s="101"/>
      <c r="F13" s="101"/>
      <c r="G13" s="101"/>
      <c r="H13" s="101"/>
      <c r="I13" s="101"/>
    </row>
    <row r="14" spans="1:9" ht="15">
      <c r="A14" s="22"/>
      <c r="B14" s="5"/>
      <c r="C14" s="101"/>
      <c r="D14" s="101"/>
      <c r="E14" s="101"/>
      <c r="F14" s="101"/>
      <c r="G14" s="101"/>
      <c r="H14" s="101"/>
      <c r="I14" s="101"/>
    </row>
    <row r="15" spans="1:9" ht="15">
      <c r="A15" s="76"/>
      <c r="B15" s="76"/>
      <c r="C15" s="101"/>
      <c r="D15" s="101"/>
      <c r="E15" s="101"/>
      <c r="F15" s="101"/>
      <c r="G15" s="101"/>
      <c r="H15" s="101"/>
      <c r="I15" s="101"/>
    </row>
    <row r="16" spans="1:9" ht="15">
      <c r="A16" s="22" t="s">
        <v>75</v>
      </c>
      <c r="B16" s="5">
        <v>2060</v>
      </c>
      <c r="C16" s="101"/>
      <c r="D16" s="101"/>
      <c r="E16" s="101"/>
      <c r="F16" s="101"/>
      <c r="G16" s="101"/>
      <c r="H16" s="101"/>
      <c r="I16" s="101"/>
    </row>
    <row r="17" spans="1:9" ht="15">
      <c r="A17" s="22"/>
      <c r="B17" s="5"/>
      <c r="C17" s="101"/>
      <c r="D17" s="101"/>
      <c r="E17" s="101"/>
      <c r="F17" s="101"/>
      <c r="G17" s="101"/>
      <c r="H17" s="101"/>
      <c r="I17" s="101"/>
    </row>
    <row r="18" spans="1:9" ht="15">
      <c r="A18" s="22"/>
      <c r="B18" s="5"/>
      <c r="C18" s="101"/>
      <c r="D18" s="101"/>
      <c r="E18" s="101"/>
      <c r="F18" s="101"/>
      <c r="G18" s="101"/>
      <c r="H18" s="101"/>
      <c r="I18" s="101"/>
    </row>
    <row r="19" spans="1:9" ht="45">
      <c r="A19" s="22" t="s">
        <v>76</v>
      </c>
      <c r="B19" s="5">
        <v>2070</v>
      </c>
      <c r="C19" s="101">
        <v>493.6</v>
      </c>
      <c r="D19" s="101">
        <v>520</v>
      </c>
      <c r="E19" s="101">
        <v>546</v>
      </c>
      <c r="F19" s="101"/>
      <c r="G19" s="101"/>
      <c r="H19" s="101"/>
      <c r="I19" s="101"/>
    </row>
    <row r="20" spans="1:9" ht="14.25">
      <c r="A20" s="125" t="s">
        <v>77</v>
      </c>
      <c r="B20" s="125"/>
      <c r="C20" s="125"/>
      <c r="D20" s="125"/>
      <c r="E20" s="125"/>
      <c r="F20" s="125"/>
      <c r="G20" s="125"/>
      <c r="H20" s="125"/>
      <c r="I20" s="125"/>
    </row>
    <row r="21" spans="1:9" ht="60.75" customHeight="1">
      <c r="A21" s="21" t="s">
        <v>78</v>
      </c>
      <c r="B21" s="23">
        <v>2110</v>
      </c>
      <c r="C21" s="102">
        <f>C27</f>
        <v>3.6</v>
      </c>
      <c r="D21" s="102">
        <f aca="true" t="shared" si="0" ref="D21:I21">D27</f>
        <v>3.4</v>
      </c>
      <c r="E21" s="102">
        <f t="shared" si="0"/>
        <v>3.4</v>
      </c>
      <c r="F21" s="102">
        <f t="shared" si="0"/>
        <v>0.8</v>
      </c>
      <c r="G21" s="102">
        <f t="shared" si="0"/>
        <v>0.7</v>
      </c>
      <c r="H21" s="102">
        <f t="shared" si="0"/>
        <v>0.9</v>
      </c>
      <c r="I21" s="102">
        <f t="shared" si="0"/>
        <v>1</v>
      </c>
    </row>
    <row r="22" spans="1:9" ht="29.25" customHeight="1">
      <c r="A22" s="4" t="s">
        <v>79</v>
      </c>
      <c r="B22" s="5">
        <v>2111</v>
      </c>
      <c r="C22" s="101"/>
      <c r="D22" s="101"/>
      <c r="E22" s="101"/>
      <c r="F22" s="101"/>
      <c r="G22" s="101"/>
      <c r="H22" s="101"/>
      <c r="I22" s="101"/>
    </row>
    <row r="23" spans="1:9" ht="45">
      <c r="A23" s="4" t="s">
        <v>169</v>
      </c>
      <c r="B23" s="5">
        <v>2112</v>
      </c>
      <c r="C23" s="101"/>
      <c r="D23" s="101"/>
      <c r="E23" s="101"/>
      <c r="F23" s="101"/>
      <c r="G23" s="101"/>
      <c r="H23" s="101"/>
      <c r="I23" s="101"/>
    </row>
    <row r="24" spans="1:9" ht="45" customHeight="1">
      <c r="A24" s="22" t="s">
        <v>170</v>
      </c>
      <c r="B24" s="20">
        <v>2113</v>
      </c>
      <c r="C24" s="101"/>
      <c r="D24" s="101"/>
      <c r="E24" s="101"/>
      <c r="F24" s="101"/>
      <c r="G24" s="101"/>
      <c r="H24" s="101"/>
      <c r="I24" s="101"/>
    </row>
    <row r="25" spans="1:9" ht="15">
      <c r="A25" s="22" t="s">
        <v>80</v>
      </c>
      <c r="B25" s="20">
        <v>2114</v>
      </c>
      <c r="C25" s="101"/>
      <c r="D25" s="101"/>
      <c r="E25" s="101"/>
      <c r="F25" s="101"/>
      <c r="G25" s="101"/>
      <c r="H25" s="101"/>
      <c r="I25" s="101"/>
    </row>
    <row r="26" spans="1:9" ht="30" customHeight="1">
      <c r="A26" s="22" t="s">
        <v>81</v>
      </c>
      <c r="B26" s="20">
        <v>2115</v>
      </c>
      <c r="C26" s="101"/>
      <c r="D26" s="101"/>
      <c r="E26" s="101"/>
      <c r="F26" s="101"/>
      <c r="G26" s="101"/>
      <c r="H26" s="101"/>
      <c r="I26" s="101"/>
    </row>
    <row r="27" spans="1:9" ht="30">
      <c r="A27" s="22" t="s">
        <v>206</v>
      </c>
      <c r="B27" s="20">
        <v>2116</v>
      </c>
      <c r="C27" s="101">
        <v>3.6</v>
      </c>
      <c r="D27" s="101">
        <v>3.4</v>
      </c>
      <c r="E27" s="101">
        <f>F27+G27+H27+I27</f>
        <v>3.4</v>
      </c>
      <c r="F27" s="101">
        <v>0.8</v>
      </c>
      <c r="G27" s="101">
        <v>0.7</v>
      </c>
      <c r="H27" s="101">
        <v>0.9</v>
      </c>
      <c r="I27" s="101">
        <v>1</v>
      </c>
    </row>
    <row r="28" spans="1:9" ht="15">
      <c r="A28" s="22"/>
      <c r="B28" s="20"/>
      <c r="C28" s="102"/>
      <c r="D28" s="102"/>
      <c r="E28" s="101"/>
      <c r="F28" s="102"/>
      <c r="G28" s="102"/>
      <c r="H28" s="102"/>
      <c r="I28" s="102"/>
    </row>
    <row r="29" spans="1:9" ht="15">
      <c r="A29" s="22"/>
      <c r="B29" s="20"/>
      <c r="C29" s="102"/>
      <c r="D29" s="102"/>
      <c r="E29" s="101"/>
      <c r="F29" s="102"/>
      <c r="G29" s="102"/>
      <c r="H29" s="102"/>
      <c r="I29" s="102"/>
    </row>
    <row r="30" spans="1:9" ht="57.75" customHeight="1">
      <c r="A30" s="21" t="s">
        <v>82</v>
      </c>
      <c r="B30" s="25">
        <v>2120</v>
      </c>
      <c r="C30" s="102">
        <f>C31+C32+C33+C34</f>
        <v>81.1</v>
      </c>
      <c r="D30" s="102">
        <f aca="true" t="shared" si="1" ref="D30:I30">D31+D32+D33+D34</f>
        <v>50.5</v>
      </c>
      <c r="E30" s="102">
        <f t="shared" si="1"/>
        <v>42.5</v>
      </c>
      <c r="F30" s="102">
        <f t="shared" si="1"/>
        <v>9.7</v>
      </c>
      <c r="G30" s="102">
        <f t="shared" si="1"/>
        <v>8.6</v>
      </c>
      <c r="H30" s="102">
        <f t="shared" si="1"/>
        <v>10.3</v>
      </c>
      <c r="I30" s="102">
        <f t="shared" si="1"/>
        <v>11.9</v>
      </c>
    </row>
    <row r="31" spans="1:9" ht="30" customHeight="1">
      <c r="A31" s="22" t="s">
        <v>81</v>
      </c>
      <c r="B31" s="20">
        <v>2121</v>
      </c>
      <c r="C31" s="101">
        <v>27.3</v>
      </c>
      <c r="D31" s="101">
        <v>40.5</v>
      </c>
      <c r="E31" s="101">
        <f>F31+G31+H31+I31</f>
        <v>40.5</v>
      </c>
      <c r="F31" s="101">
        <v>9.7</v>
      </c>
      <c r="G31" s="101">
        <v>8.6</v>
      </c>
      <c r="H31" s="101">
        <v>10.3</v>
      </c>
      <c r="I31" s="101">
        <v>11.9</v>
      </c>
    </row>
    <row r="32" spans="1:9" ht="15">
      <c r="A32" s="22" t="s">
        <v>83</v>
      </c>
      <c r="B32" s="20">
        <v>2122</v>
      </c>
      <c r="C32" s="101"/>
      <c r="D32" s="101"/>
      <c r="E32" s="101"/>
      <c r="F32" s="101"/>
      <c r="G32" s="101"/>
      <c r="H32" s="101"/>
      <c r="I32" s="101"/>
    </row>
    <row r="33" spans="1:9" ht="15">
      <c r="A33" s="22" t="s">
        <v>84</v>
      </c>
      <c r="B33" s="20">
        <v>2123</v>
      </c>
      <c r="C33" s="101"/>
      <c r="D33" s="101"/>
      <c r="E33" s="101"/>
      <c r="F33" s="101"/>
      <c r="G33" s="101"/>
      <c r="H33" s="101"/>
      <c r="I33" s="101"/>
    </row>
    <row r="34" spans="1:9" ht="15">
      <c r="A34" s="22" t="s">
        <v>223</v>
      </c>
      <c r="B34" s="20">
        <v>2124</v>
      </c>
      <c r="C34" s="101">
        <f>C35+C36</f>
        <v>53.8</v>
      </c>
      <c r="D34" s="101">
        <f aca="true" t="shared" si="2" ref="D34:I34">D35+D36</f>
        <v>10</v>
      </c>
      <c r="E34" s="101">
        <f t="shared" si="2"/>
        <v>2</v>
      </c>
      <c r="F34" s="101">
        <f t="shared" si="2"/>
        <v>0</v>
      </c>
      <c r="G34" s="101">
        <f t="shared" si="2"/>
        <v>0</v>
      </c>
      <c r="H34" s="101">
        <f t="shared" si="2"/>
        <v>0</v>
      </c>
      <c r="I34" s="101">
        <f t="shared" si="2"/>
        <v>0</v>
      </c>
    </row>
    <row r="35" spans="1:9" ht="15">
      <c r="A35" s="22" t="s">
        <v>222</v>
      </c>
      <c r="B35" s="20" t="s">
        <v>224</v>
      </c>
      <c r="C35" s="101">
        <v>41.6</v>
      </c>
      <c r="D35" s="101">
        <v>10</v>
      </c>
      <c r="E35" s="101">
        <v>2</v>
      </c>
      <c r="F35" s="101"/>
      <c r="G35" s="101"/>
      <c r="H35" s="101"/>
      <c r="I35" s="101"/>
    </row>
    <row r="36" spans="1:9" ht="30">
      <c r="A36" s="22" t="s">
        <v>226</v>
      </c>
      <c r="B36" s="20" t="s">
        <v>225</v>
      </c>
      <c r="C36" s="101">
        <v>12.2</v>
      </c>
      <c r="D36" s="101"/>
      <c r="E36" s="101"/>
      <c r="F36" s="101"/>
      <c r="G36" s="101"/>
      <c r="H36" s="101"/>
      <c r="I36" s="101"/>
    </row>
    <row r="37" spans="1:9" ht="57">
      <c r="A37" s="21" t="s">
        <v>85</v>
      </c>
      <c r="B37" s="25">
        <v>2130</v>
      </c>
      <c r="C37" s="102">
        <f>C39+C40</f>
        <v>80</v>
      </c>
      <c r="D37" s="102">
        <f aca="true" t="shared" si="3" ref="D37:I37">D39+D40</f>
        <v>56</v>
      </c>
      <c r="E37" s="102">
        <f t="shared" si="3"/>
        <v>50.5</v>
      </c>
      <c r="F37" s="102">
        <f t="shared" si="3"/>
        <v>14.9</v>
      </c>
      <c r="G37" s="102">
        <f t="shared" si="3"/>
        <v>11</v>
      </c>
      <c r="H37" s="102">
        <f t="shared" si="3"/>
        <v>14.6</v>
      </c>
      <c r="I37" s="102">
        <f t="shared" si="3"/>
        <v>15.5</v>
      </c>
    </row>
    <row r="38" spans="1:9" ht="15">
      <c r="A38" s="22" t="s">
        <v>86</v>
      </c>
      <c r="B38" s="20">
        <v>2131</v>
      </c>
      <c r="C38" s="101"/>
      <c r="D38" s="101"/>
      <c r="E38" s="101"/>
      <c r="F38" s="101"/>
      <c r="G38" s="101"/>
      <c r="H38" s="101"/>
      <c r="I38" s="101"/>
    </row>
    <row r="39" spans="1:9" ht="45">
      <c r="A39" s="22" t="s">
        <v>87</v>
      </c>
      <c r="B39" s="20">
        <v>2132</v>
      </c>
      <c r="C39" s="101">
        <v>51.7</v>
      </c>
      <c r="D39" s="101">
        <v>49.5</v>
      </c>
      <c r="E39" s="101">
        <f>F39+G39+H39+I39</f>
        <v>49.5</v>
      </c>
      <c r="F39" s="101">
        <v>12</v>
      </c>
      <c r="G39" s="101">
        <v>10.5</v>
      </c>
      <c r="H39" s="101">
        <v>12.5</v>
      </c>
      <c r="I39" s="101">
        <v>14.5</v>
      </c>
    </row>
    <row r="40" spans="1:9" ht="30">
      <c r="A40" s="22" t="s">
        <v>207</v>
      </c>
      <c r="B40" s="20">
        <v>2133</v>
      </c>
      <c r="C40" s="101">
        <v>28.3</v>
      </c>
      <c r="D40" s="101">
        <v>6.5</v>
      </c>
      <c r="E40" s="101">
        <v>1</v>
      </c>
      <c r="F40" s="101">
        <v>2.9</v>
      </c>
      <c r="G40" s="101">
        <v>0.5</v>
      </c>
      <c r="H40" s="101">
        <v>2.1</v>
      </c>
      <c r="I40" s="101">
        <v>1</v>
      </c>
    </row>
    <row r="41" spans="1:9" ht="15">
      <c r="A41" s="22"/>
      <c r="B41" s="20"/>
      <c r="C41" s="101"/>
      <c r="D41" s="101"/>
      <c r="E41" s="101"/>
      <c r="F41" s="101"/>
      <c r="G41" s="101"/>
      <c r="H41" s="101"/>
      <c r="I41" s="101"/>
    </row>
    <row r="42" spans="1:9" ht="15">
      <c r="A42" s="22"/>
      <c r="B42" s="20"/>
      <c r="C42" s="101"/>
      <c r="D42" s="101"/>
      <c r="E42" s="101"/>
      <c r="F42" s="101"/>
      <c r="G42" s="101"/>
      <c r="H42" s="101"/>
      <c r="I42" s="101"/>
    </row>
    <row r="43" spans="1:9" ht="28.5">
      <c r="A43" s="21" t="s">
        <v>88</v>
      </c>
      <c r="B43" s="25">
        <v>2140</v>
      </c>
      <c r="C43" s="102"/>
      <c r="D43" s="102"/>
      <c r="E43" s="102"/>
      <c r="F43" s="102"/>
      <c r="G43" s="102"/>
      <c r="H43" s="102"/>
      <c r="I43" s="102"/>
    </row>
    <row r="44" spans="1:9" ht="75">
      <c r="A44" s="22" t="s">
        <v>89</v>
      </c>
      <c r="B44" s="20">
        <v>2141</v>
      </c>
      <c r="C44" s="101"/>
      <c r="D44" s="101"/>
      <c r="E44" s="101"/>
      <c r="F44" s="101"/>
      <c r="G44" s="101"/>
      <c r="H44" s="101"/>
      <c r="I44" s="101"/>
    </row>
    <row r="45" spans="1:9" ht="30">
      <c r="A45" s="22" t="s">
        <v>90</v>
      </c>
      <c r="B45" s="20">
        <v>2142</v>
      </c>
      <c r="C45" s="101"/>
      <c r="D45" s="101"/>
      <c r="E45" s="101"/>
      <c r="F45" s="101"/>
      <c r="G45" s="101"/>
      <c r="H45" s="101"/>
      <c r="I45" s="101"/>
    </row>
    <row r="46" spans="1:9" ht="15">
      <c r="A46" s="22"/>
      <c r="B46" s="20"/>
      <c r="C46" s="101"/>
      <c r="D46" s="101"/>
      <c r="E46" s="101"/>
      <c r="F46" s="101"/>
      <c r="G46" s="101"/>
      <c r="H46" s="101"/>
      <c r="I46" s="101"/>
    </row>
    <row r="47" spans="1:9" ht="15">
      <c r="A47" s="22"/>
      <c r="B47" s="20"/>
      <c r="C47" s="101"/>
      <c r="D47" s="101"/>
      <c r="E47" s="101"/>
      <c r="F47" s="101"/>
      <c r="G47" s="101"/>
      <c r="H47" s="101"/>
      <c r="I47" s="101"/>
    </row>
    <row r="48" spans="1:9" ht="15">
      <c r="A48" s="26"/>
      <c r="B48" s="17"/>
      <c r="C48" s="27"/>
      <c r="D48" s="118"/>
      <c r="E48" s="27"/>
      <c r="F48" s="118"/>
      <c r="G48" s="118"/>
      <c r="H48" s="118"/>
      <c r="I48" s="118"/>
    </row>
    <row r="49" spans="1:9" ht="15">
      <c r="A49" s="26"/>
      <c r="B49" s="17"/>
      <c r="C49" s="27"/>
      <c r="D49" s="118"/>
      <c r="E49" s="27"/>
      <c r="F49" s="118"/>
      <c r="G49" s="118"/>
      <c r="H49" s="118"/>
      <c r="I49" s="118"/>
    </row>
    <row r="50" spans="1:9" ht="15">
      <c r="A50" s="26"/>
      <c r="B50" s="17"/>
      <c r="C50" s="27"/>
      <c r="D50" s="118"/>
      <c r="E50" s="27"/>
      <c r="F50" s="118"/>
      <c r="G50" s="118"/>
      <c r="H50" s="118"/>
      <c r="I50" s="118"/>
    </row>
    <row r="51" spans="1:9" ht="15">
      <c r="A51" s="28" t="s">
        <v>92</v>
      </c>
      <c r="B51" s="29"/>
      <c r="C51" s="147" t="s">
        <v>91</v>
      </c>
      <c r="D51" s="148"/>
      <c r="E51" s="148"/>
      <c r="F51" s="30"/>
      <c r="G51" s="149" t="s">
        <v>229</v>
      </c>
      <c r="H51" s="149"/>
      <c r="I51" s="149"/>
    </row>
    <row r="52" spans="1:9" ht="15">
      <c r="A52" s="32" t="s">
        <v>96</v>
      </c>
      <c r="B52" s="31"/>
      <c r="C52" s="150" t="s">
        <v>95</v>
      </c>
      <c r="D52" s="150"/>
      <c r="E52" s="150"/>
      <c r="F52" s="33"/>
      <c r="G52" s="33" t="s">
        <v>94</v>
      </c>
      <c r="I52" s="34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28125" style="16" customWidth="1"/>
    <col min="2" max="2" width="6.421875" style="16" customWidth="1"/>
    <col min="3" max="3" width="7.421875" style="16" customWidth="1"/>
    <col min="4" max="4" width="7.57421875" style="116" customWidth="1"/>
    <col min="5" max="5" width="8.7109375" style="116" customWidth="1"/>
    <col min="6" max="9" width="6.8515625" style="116" customWidth="1"/>
    <col min="10" max="16384" width="9.140625" style="16" customWidth="1"/>
  </cols>
  <sheetData>
    <row r="1" spans="7:9" ht="15.75">
      <c r="G1" s="153" t="s">
        <v>171</v>
      </c>
      <c r="H1" s="153"/>
      <c r="I1" s="153"/>
    </row>
    <row r="2" spans="1:9" ht="15.75">
      <c r="A2" s="155" t="s">
        <v>172</v>
      </c>
      <c r="B2" s="155"/>
      <c r="C2" s="155"/>
      <c r="D2" s="155"/>
      <c r="E2" s="155"/>
      <c r="F2" s="155"/>
      <c r="G2" s="155"/>
      <c r="H2" s="155"/>
      <c r="I2" s="155"/>
    </row>
    <row r="3" spans="1:9" ht="6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56" t="s">
        <v>1</v>
      </c>
      <c r="B4" s="129" t="s">
        <v>97</v>
      </c>
      <c r="C4" s="129" t="s">
        <v>3</v>
      </c>
      <c r="D4" s="129" t="s">
        <v>98</v>
      </c>
      <c r="E4" s="146" t="s">
        <v>5</v>
      </c>
      <c r="F4" s="146" t="s">
        <v>6</v>
      </c>
      <c r="G4" s="146"/>
      <c r="H4" s="146"/>
      <c r="I4" s="146"/>
    </row>
    <row r="5" spans="1:9" ht="26.25" customHeight="1">
      <c r="A5" s="157"/>
      <c r="B5" s="129"/>
      <c r="C5" s="129"/>
      <c r="D5" s="129"/>
      <c r="E5" s="14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</row>
    <row r="7" spans="1:9" ht="19.5" customHeight="1">
      <c r="A7" s="130" t="s">
        <v>99</v>
      </c>
      <c r="B7" s="131"/>
      <c r="C7" s="131"/>
      <c r="D7" s="131"/>
      <c r="E7" s="131"/>
      <c r="F7" s="131"/>
      <c r="G7" s="131"/>
      <c r="H7" s="131"/>
      <c r="I7" s="132"/>
    </row>
    <row r="8" spans="1:9" ht="42.75">
      <c r="A8" s="36" t="s">
        <v>100</v>
      </c>
      <c r="B8" s="37">
        <v>3000</v>
      </c>
      <c r="C8" s="122">
        <f>C9</f>
        <v>1489.4</v>
      </c>
      <c r="D8" s="102">
        <f>D9</f>
        <v>800</v>
      </c>
      <c r="E8" s="102">
        <f>F8+G8+H8+I8</f>
        <v>800</v>
      </c>
      <c r="F8" s="102">
        <f>F9</f>
        <v>200</v>
      </c>
      <c r="G8" s="102">
        <f>G9</f>
        <v>155</v>
      </c>
      <c r="H8" s="102">
        <f>H9</f>
        <v>195</v>
      </c>
      <c r="I8" s="102">
        <f>I9</f>
        <v>250</v>
      </c>
    </row>
    <row r="9" spans="1:9" ht="44.25" customHeight="1">
      <c r="A9" s="4" t="s">
        <v>101</v>
      </c>
      <c r="B9" s="9">
        <v>3010</v>
      </c>
      <c r="C9" s="123">
        <v>1489.4</v>
      </c>
      <c r="D9" s="101">
        <v>800</v>
      </c>
      <c r="E9" s="101">
        <f>F9+G9+H9+I9</f>
        <v>800</v>
      </c>
      <c r="F9" s="101">
        <v>200</v>
      </c>
      <c r="G9" s="101">
        <v>155</v>
      </c>
      <c r="H9" s="101">
        <v>195</v>
      </c>
      <c r="I9" s="101">
        <v>250</v>
      </c>
    </row>
    <row r="10" spans="1:9" ht="30">
      <c r="A10" s="4" t="s">
        <v>102</v>
      </c>
      <c r="B10" s="9">
        <v>3020</v>
      </c>
      <c r="C10" s="101"/>
      <c r="D10" s="101"/>
      <c r="E10" s="101"/>
      <c r="F10" s="101"/>
      <c r="G10" s="101"/>
      <c r="H10" s="101"/>
      <c r="I10" s="101"/>
    </row>
    <row r="11" spans="1:9" ht="15">
      <c r="A11" s="4" t="s">
        <v>103</v>
      </c>
      <c r="B11" s="9">
        <v>3021</v>
      </c>
      <c r="C11" s="101"/>
      <c r="D11" s="101"/>
      <c r="E11" s="101"/>
      <c r="F11" s="101"/>
      <c r="G11" s="101"/>
      <c r="H11" s="101"/>
      <c r="I11" s="101"/>
    </row>
    <row r="12" spans="1:9" ht="28.5" customHeight="1">
      <c r="A12" s="4" t="s">
        <v>104</v>
      </c>
      <c r="B12" s="9">
        <v>3030</v>
      </c>
      <c r="C12" s="101"/>
      <c r="D12" s="101"/>
      <c r="E12" s="101"/>
      <c r="F12" s="101"/>
      <c r="G12" s="101"/>
      <c r="H12" s="101"/>
      <c r="I12" s="101"/>
    </row>
    <row r="13" spans="1:9" ht="11.25" customHeight="1">
      <c r="A13" s="4"/>
      <c r="B13" s="9"/>
      <c r="C13" s="101"/>
      <c r="D13" s="101"/>
      <c r="E13" s="101"/>
      <c r="F13" s="101"/>
      <c r="G13" s="101"/>
      <c r="H13" s="101"/>
      <c r="I13" s="101"/>
    </row>
    <row r="14" spans="1:9" ht="11.25" customHeight="1">
      <c r="A14" s="4"/>
      <c r="B14" s="9"/>
      <c r="C14" s="101"/>
      <c r="D14" s="101"/>
      <c r="E14" s="101"/>
      <c r="F14" s="101"/>
      <c r="G14" s="101"/>
      <c r="H14" s="101"/>
      <c r="I14" s="101"/>
    </row>
    <row r="15" spans="1:9" ht="30">
      <c r="A15" s="4" t="s">
        <v>105</v>
      </c>
      <c r="B15" s="9">
        <v>3040</v>
      </c>
      <c r="C15" s="101"/>
      <c r="D15" s="101"/>
      <c r="E15" s="101"/>
      <c r="F15" s="101"/>
      <c r="G15" s="101"/>
      <c r="H15" s="101"/>
      <c r="I15" s="101"/>
    </row>
    <row r="16" spans="1:9" ht="45">
      <c r="A16" s="4" t="s">
        <v>173</v>
      </c>
      <c r="B16" s="9">
        <v>3050</v>
      </c>
      <c r="C16" s="101"/>
      <c r="D16" s="101"/>
      <c r="E16" s="101"/>
      <c r="F16" s="101"/>
      <c r="G16" s="101"/>
      <c r="H16" s="101"/>
      <c r="I16" s="101"/>
    </row>
    <row r="17" spans="1:9" ht="29.25" customHeight="1">
      <c r="A17" s="4" t="s">
        <v>125</v>
      </c>
      <c r="B17" s="9">
        <v>3060</v>
      </c>
      <c r="C17" s="101"/>
      <c r="D17" s="101"/>
      <c r="E17" s="101"/>
      <c r="F17" s="101"/>
      <c r="G17" s="101"/>
      <c r="H17" s="101"/>
      <c r="I17" s="101"/>
    </row>
    <row r="18" spans="1:9" ht="11.25" customHeight="1">
      <c r="A18" s="4"/>
      <c r="B18" s="9"/>
      <c r="C18" s="101"/>
      <c r="D18" s="101"/>
      <c r="E18" s="101"/>
      <c r="F18" s="101"/>
      <c r="G18" s="101"/>
      <c r="H18" s="101"/>
      <c r="I18" s="101"/>
    </row>
    <row r="19" spans="1:9" ht="11.25" customHeight="1">
      <c r="A19" s="4"/>
      <c r="B19" s="9"/>
      <c r="C19" s="101"/>
      <c r="D19" s="101"/>
      <c r="E19" s="101"/>
      <c r="F19" s="101"/>
      <c r="G19" s="101"/>
      <c r="H19" s="101"/>
      <c r="I19" s="101"/>
    </row>
    <row r="20" spans="1:9" ht="28.5">
      <c r="A20" s="8" t="s">
        <v>106</v>
      </c>
      <c r="B20" s="11">
        <v>3100</v>
      </c>
      <c r="C20" s="122">
        <f>C21+C22+C25+C27+C28+C30</f>
        <v>1272.3999999999999</v>
      </c>
      <c r="D20" s="102">
        <f>D21+D22+D25+D27+D28+D30</f>
        <v>790</v>
      </c>
      <c r="E20" s="102">
        <f>F20+G20+H20+I20</f>
        <v>790</v>
      </c>
      <c r="F20" s="102">
        <f>F21+F22+F25+F27+F28+F30</f>
        <v>200</v>
      </c>
      <c r="G20" s="102">
        <f>G21+G22+G25+G27+G28+G30</f>
        <v>154.99999999999997</v>
      </c>
      <c r="H20" s="102">
        <f>H21+H22+H25+H27+H28+H30</f>
        <v>195.00000000000003</v>
      </c>
      <c r="I20" s="102">
        <f>I21+I22+I25+I27+I28+I30</f>
        <v>240</v>
      </c>
    </row>
    <row r="21" spans="1:9" ht="30">
      <c r="A21" s="4" t="s">
        <v>107</v>
      </c>
      <c r="B21" s="9">
        <v>3110</v>
      </c>
      <c r="C21" s="101">
        <v>893.6</v>
      </c>
      <c r="D21" s="101">
        <v>499</v>
      </c>
      <c r="E21" s="101">
        <f>F21+G21+H21+I21</f>
        <v>499</v>
      </c>
      <c r="F21" s="101">
        <v>131.1</v>
      </c>
      <c r="G21" s="101">
        <v>86</v>
      </c>
      <c r="H21" s="101">
        <v>123.4</v>
      </c>
      <c r="I21" s="101">
        <v>158.5</v>
      </c>
    </row>
    <row r="22" spans="1:11" ht="15">
      <c r="A22" s="4" t="s">
        <v>108</v>
      </c>
      <c r="B22" s="9">
        <v>3120</v>
      </c>
      <c r="C22" s="101">
        <v>214.1</v>
      </c>
      <c r="D22" s="101">
        <v>181.1</v>
      </c>
      <c r="E22" s="101">
        <f>F22+G22+H22+I22</f>
        <v>181.1</v>
      </c>
      <c r="F22" s="101">
        <f>54-F27-F32</f>
        <v>43.5</v>
      </c>
      <c r="G22" s="101">
        <f>48-G32-G27</f>
        <v>38.699999999999996</v>
      </c>
      <c r="H22" s="101">
        <f>57-H27-H32</f>
        <v>45.800000000000004</v>
      </c>
      <c r="I22" s="101">
        <f>66-I27-I32</f>
        <v>53.1</v>
      </c>
      <c r="K22" s="108"/>
    </row>
    <row r="23" spans="1:9" ht="45">
      <c r="A23" s="4" t="s">
        <v>174</v>
      </c>
      <c r="B23" s="9">
        <v>3130</v>
      </c>
      <c r="C23" s="101"/>
      <c r="D23" s="101"/>
      <c r="E23" s="101"/>
      <c r="F23" s="101"/>
      <c r="G23" s="101"/>
      <c r="H23" s="101"/>
      <c r="I23" s="101"/>
    </row>
    <row r="24" spans="1:9" ht="45">
      <c r="A24" s="4" t="s">
        <v>109</v>
      </c>
      <c r="B24" s="9">
        <v>3140</v>
      </c>
      <c r="C24" s="101">
        <f>C25+C26+C27+C28+C30</f>
        <v>164.7</v>
      </c>
      <c r="D24" s="101"/>
      <c r="E24" s="101"/>
      <c r="F24" s="101"/>
      <c r="G24" s="101"/>
      <c r="H24" s="101"/>
      <c r="I24" s="101"/>
    </row>
    <row r="25" spans="1:9" ht="15" customHeight="1">
      <c r="A25" s="4" t="s">
        <v>129</v>
      </c>
      <c r="B25" s="5">
        <v>3141</v>
      </c>
      <c r="C25" s="101">
        <v>41.6</v>
      </c>
      <c r="D25" s="101">
        <v>10</v>
      </c>
      <c r="E25" s="101">
        <f>F25+G25+H25+I25</f>
        <v>10</v>
      </c>
      <c r="F25" s="101">
        <v>0</v>
      </c>
      <c r="G25" s="101">
        <v>10</v>
      </c>
      <c r="H25" s="101">
        <v>0</v>
      </c>
      <c r="I25" s="101">
        <v>0</v>
      </c>
    </row>
    <row r="26" spans="1:9" ht="15">
      <c r="A26" s="4" t="s">
        <v>110</v>
      </c>
      <c r="B26" s="5">
        <v>3142</v>
      </c>
      <c r="C26" s="101"/>
      <c r="D26" s="101"/>
      <c r="E26" s="101"/>
      <c r="F26" s="101"/>
      <c r="G26" s="101"/>
      <c r="H26" s="101"/>
      <c r="I26" s="101"/>
    </row>
    <row r="27" spans="1:9" ht="30">
      <c r="A27" s="4" t="s">
        <v>81</v>
      </c>
      <c r="B27" s="5">
        <v>3143</v>
      </c>
      <c r="C27" s="101">
        <v>27.3</v>
      </c>
      <c r="D27" s="101">
        <v>40.5</v>
      </c>
      <c r="E27" s="101">
        <f aca="true" t="shared" si="0" ref="E27:E32">F27+G27+H27+I27</f>
        <v>40.5</v>
      </c>
      <c r="F27" s="101">
        <v>9.7</v>
      </c>
      <c r="G27" s="101">
        <v>8.6</v>
      </c>
      <c r="H27" s="101">
        <v>10.3</v>
      </c>
      <c r="I27" s="101">
        <v>11.9</v>
      </c>
    </row>
    <row r="28" spans="1:9" ht="28.5" customHeight="1">
      <c r="A28" s="4" t="s">
        <v>111</v>
      </c>
      <c r="B28" s="5">
        <v>3144</v>
      </c>
      <c r="C28" s="101">
        <f>C29</f>
        <v>28.3</v>
      </c>
      <c r="D28" s="101">
        <f>D29</f>
        <v>6.5</v>
      </c>
      <c r="E28" s="101">
        <f t="shared" si="0"/>
        <v>6.5</v>
      </c>
      <c r="F28" s="101">
        <f>F29</f>
        <v>2.9</v>
      </c>
      <c r="G28" s="101">
        <f>G29</f>
        <v>0.5</v>
      </c>
      <c r="H28" s="101">
        <f>H29</f>
        <v>2.1</v>
      </c>
      <c r="I28" s="101">
        <f>I29</f>
        <v>1</v>
      </c>
    </row>
    <row r="29" spans="1:9" ht="30" customHeight="1">
      <c r="A29" s="4" t="s">
        <v>175</v>
      </c>
      <c r="B29" s="5" t="s">
        <v>191</v>
      </c>
      <c r="C29" s="101">
        <v>28.3</v>
      </c>
      <c r="D29" s="101">
        <v>6.5</v>
      </c>
      <c r="E29" s="101">
        <f t="shared" si="0"/>
        <v>6.5</v>
      </c>
      <c r="F29" s="101">
        <v>2.9</v>
      </c>
      <c r="G29" s="101">
        <v>0.5</v>
      </c>
      <c r="H29" s="101">
        <v>2.1</v>
      </c>
      <c r="I29" s="101">
        <v>1</v>
      </c>
    </row>
    <row r="30" spans="1:9" ht="15">
      <c r="A30" s="4" t="s">
        <v>112</v>
      </c>
      <c r="B30" s="5">
        <v>3150</v>
      </c>
      <c r="C30" s="101">
        <f>C31+C32+C33</f>
        <v>67.5</v>
      </c>
      <c r="D30" s="101">
        <f>D31+D32</f>
        <v>52.9</v>
      </c>
      <c r="E30" s="101">
        <f t="shared" si="0"/>
        <v>52.9</v>
      </c>
      <c r="F30" s="101">
        <f>F31+F32</f>
        <v>12.8</v>
      </c>
      <c r="G30" s="101">
        <f>G31+G32</f>
        <v>11.2</v>
      </c>
      <c r="H30" s="101">
        <f>H31+H32</f>
        <v>13.4</v>
      </c>
      <c r="I30" s="101">
        <f>I31+I32</f>
        <v>15.5</v>
      </c>
    </row>
    <row r="31" spans="1:9" ht="45">
      <c r="A31" s="22" t="s">
        <v>87</v>
      </c>
      <c r="B31" s="5" t="s">
        <v>216</v>
      </c>
      <c r="C31" s="101">
        <v>51.7</v>
      </c>
      <c r="D31" s="101">
        <v>49.5</v>
      </c>
      <c r="E31" s="101">
        <f t="shared" si="0"/>
        <v>49.5</v>
      </c>
      <c r="F31" s="101">
        <v>12</v>
      </c>
      <c r="G31" s="101">
        <v>10.5</v>
      </c>
      <c r="H31" s="101">
        <v>12.5</v>
      </c>
      <c r="I31" s="101">
        <v>14.5</v>
      </c>
    </row>
    <row r="32" spans="1:9" ht="15">
      <c r="A32" s="4" t="s">
        <v>218</v>
      </c>
      <c r="B32" s="5" t="s">
        <v>217</v>
      </c>
      <c r="C32" s="101">
        <v>3.6</v>
      </c>
      <c r="D32" s="101">
        <v>3.4</v>
      </c>
      <c r="E32" s="101">
        <f t="shared" si="0"/>
        <v>3.4</v>
      </c>
      <c r="F32" s="101">
        <v>0.8</v>
      </c>
      <c r="G32" s="101">
        <v>0.7</v>
      </c>
      <c r="H32" s="101">
        <v>0.9</v>
      </c>
      <c r="I32" s="101">
        <v>1</v>
      </c>
    </row>
    <row r="33" spans="1:9" ht="27" customHeight="1">
      <c r="A33" s="22" t="s">
        <v>226</v>
      </c>
      <c r="B33" s="5" t="s">
        <v>227</v>
      </c>
      <c r="C33" s="101">
        <v>12.2</v>
      </c>
      <c r="D33" s="101"/>
      <c r="E33" s="101"/>
      <c r="F33" s="101"/>
      <c r="G33" s="101"/>
      <c r="H33" s="101"/>
      <c r="I33" s="101"/>
    </row>
    <row r="34" spans="1:9" ht="15.75" customHeight="1">
      <c r="A34" s="4" t="s">
        <v>113</v>
      </c>
      <c r="B34" s="9">
        <v>3160</v>
      </c>
      <c r="C34" s="101"/>
      <c r="D34" s="101"/>
      <c r="E34" s="101"/>
      <c r="F34" s="101"/>
      <c r="G34" s="101"/>
      <c r="H34" s="101"/>
      <c r="I34" s="101"/>
    </row>
    <row r="35" spans="1:9" ht="15">
      <c r="A35" s="4" t="s">
        <v>21</v>
      </c>
      <c r="B35" s="9">
        <v>3170</v>
      </c>
      <c r="C35" s="101"/>
      <c r="D35" s="101"/>
      <c r="E35" s="101"/>
      <c r="F35" s="101"/>
      <c r="G35" s="101"/>
      <c r="H35" s="101"/>
      <c r="I35" s="101"/>
    </row>
    <row r="36" spans="1:9" ht="6.75" customHeight="1">
      <c r="A36" s="4"/>
      <c r="B36" s="9"/>
      <c r="C36" s="101"/>
      <c r="D36" s="101"/>
      <c r="E36" s="101"/>
      <c r="F36" s="101"/>
      <c r="G36" s="101"/>
      <c r="H36" s="101"/>
      <c r="I36" s="101"/>
    </row>
    <row r="37" spans="1:9" ht="6.75" customHeight="1">
      <c r="A37" s="4"/>
      <c r="B37" s="9"/>
      <c r="C37" s="101"/>
      <c r="D37" s="101"/>
      <c r="E37" s="101"/>
      <c r="F37" s="101"/>
      <c r="G37" s="101"/>
      <c r="H37" s="101"/>
      <c r="I37" s="101"/>
    </row>
    <row r="38" spans="1:9" ht="28.5">
      <c r="A38" s="8" t="s">
        <v>114</v>
      </c>
      <c r="B38" s="11">
        <v>3195</v>
      </c>
      <c r="C38" s="102"/>
      <c r="D38" s="102"/>
      <c r="E38" s="102"/>
      <c r="F38" s="102"/>
      <c r="G38" s="102"/>
      <c r="H38" s="102"/>
      <c r="I38" s="102"/>
    </row>
    <row r="39" spans="1:9" ht="19.5" customHeight="1">
      <c r="A39" s="130" t="s">
        <v>115</v>
      </c>
      <c r="B39" s="131"/>
      <c r="C39" s="131"/>
      <c r="D39" s="131"/>
      <c r="E39" s="131"/>
      <c r="F39" s="131"/>
      <c r="G39" s="131"/>
      <c r="H39" s="131"/>
      <c r="I39" s="132"/>
    </row>
    <row r="40" spans="1:9" ht="43.5" customHeight="1">
      <c r="A40" s="36" t="s">
        <v>116</v>
      </c>
      <c r="B40" s="37">
        <v>3200</v>
      </c>
      <c r="C40" s="24"/>
      <c r="D40" s="24"/>
      <c r="E40" s="24"/>
      <c r="F40" s="24"/>
      <c r="G40" s="24"/>
      <c r="H40" s="24"/>
      <c r="I40" s="24"/>
    </row>
    <row r="41" spans="1:9" ht="30">
      <c r="A41" s="4" t="s">
        <v>117</v>
      </c>
      <c r="B41" s="5">
        <v>3210</v>
      </c>
      <c r="C41" s="10"/>
      <c r="D41" s="10"/>
      <c r="E41" s="10"/>
      <c r="F41" s="10"/>
      <c r="G41" s="10"/>
      <c r="H41" s="10"/>
      <c r="I41" s="10"/>
    </row>
    <row r="42" spans="1:9" ht="30">
      <c r="A42" s="4" t="s">
        <v>118</v>
      </c>
      <c r="B42" s="9">
        <v>3220</v>
      </c>
      <c r="C42" s="10"/>
      <c r="D42" s="10"/>
      <c r="E42" s="10"/>
      <c r="F42" s="10"/>
      <c r="G42" s="10"/>
      <c r="H42" s="10"/>
      <c r="I42" s="10"/>
    </row>
    <row r="43" spans="1:9" ht="28.5" customHeight="1">
      <c r="A43" s="4" t="s">
        <v>125</v>
      </c>
      <c r="B43" s="9">
        <v>3230</v>
      </c>
      <c r="C43" s="10"/>
      <c r="D43" s="10"/>
      <c r="E43" s="10"/>
      <c r="F43" s="10"/>
      <c r="G43" s="10"/>
      <c r="H43" s="10"/>
      <c r="I43" s="10"/>
    </row>
    <row r="44" spans="1:9" ht="9.7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9.75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29.25" customHeight="1">
      <c r="A46" s="8" t="s">
        <v>119</v>
      </c>
      <c r="B46" s="11">
        <v>3255</v>
      </c>
      <c r="C46" s="24"/>
      <c r="D46" s="24"/>
      <c r="E46" s="24"/>
      <c r="F46" s="24"/>
      <c r="G46" s="24"/>
      <c r="H46" s="24"/>
      <c r="I46" s="24"/>
    </row>
    <row r="47" spans="1:9" ht="44.25" customHeight="1">
      <c r="A47" s="4" t="s">
        <v>126</v>
      </c>
      <c r="B47" s="9">
        <v>3260</v>
      </c>
      <c r="C47" s="10"/>
      <c r="D47" s="10"/>
      <c r="E47" s="10"/>
      <c r="F47" s="10"/>
      <c r="G47" s="10"/>
      <c r="H47" s="10"/>
      <c r="I47" s="10"/>
    </row>
    <row r="48" spans="1:9" ht="6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6" customHeight="1">
      <c r="A49" s="4"/>
      <c r="B49" s="9"/>
      <c r="C49" s="10"/>
      <c r="D49" s="10"/>
      <c r="E49" s="10"/>
      <c r="F49" s="10"/>
      <c r="G49" s="10"/>
      <c r="H49" s="10"/>
      <c r="I49" s="10"/>
    </row>
    <row r="50" spans="1:9" ht="30">
      <c r="A50" s="4" t="s">
        <v>127</v>
      </c>
      <c r="B50" s="9">
        <v>3265</v>
      </c>
      <c r="C50" s="10"/>
      <c r="D50" s="10"/>
      <c r="E50" s="10"/>
      <c r="F50" s="10"/>
      <c r="G50" s="10"/>
      <c r="H50" s="10"/>
      <c r="I50" s="10"/>
    </row>
    <row r="51" spans="1:9" ht="8.25" customHeight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8.25" customHeight="1">
      <c r="A52" s="4"/>
      <c r="B52" s="9"/>
      <c r="C52" s="10"/>
      <c r="D52" s="10"/>
      <c r="E52" s="10"/>
      <c r="F52" s="10"/>
      <c r="G52" s="10"/>
      <c r="H52" s="10"/>
      <c r="I52" s="10"/>
    </row>
    <row r="53" spans="1:9" ht="45">
      <c r="A53" s="4" t="s">
        <v>128</v>
      </c>
      <c r="B53" s="9">
        <v>3270</v>
      </c>
      <c r="C53" s="10"/>
      <c r="D53" s="10"/>
      <c r="E53" s="10"/>
      <c r="F53" s="10"/>
      <c r="G53" s="10"/>
      <c r="H53" s="10"/>
      <c r="I53" s="10"/>
    </row>
    <row r="54" spans="1:9" ht="9.75" customHeight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9.75" customHeight="1">
      <c r="A55" s="4"/>
      <c r="B55" s="9"/>
      <c r="C55" s="10"/>
      <c r="D55" s="10"/>
      <c r="E55" s="10"/>
      <c r="F55" s="10"/>
      <c r="G55" s="10"/>
      <c r="H55" s="10"/>
      <c r="I55" s="10"/>
    </row>
    <row r="56" spans="1:9" ht="15">
      <c r="A56" s="4" t="s">
        <v>21</v>
      </c>
      <c r="B56" s="9">
        <v>3280</v>
      </c>
      <c r="C56" s="10"/>
      <c r="D56" s="10"/>
      <c r="E56" s="10"/>
      <c r="F56" s="10"/>
      <c r="G56" s="10"/>
      <c r="H56" s="10"/>
      <c r="I56" s="10"/>
    </row>
    <row r="57" spans="1:9" ht="9.75" customHeight="1">
      <c r="A57" s="77"/>
      <c r="B57" s="78"/>
      <c r="C57" s="10"/>
      <c r="D57" s="10"/>
      <c r="E57" s="10"/>
      <c r="F57" s="10"/>
      <c r="G57" s="10"/>
      <c r="H57" s="10"/>
      <c r="I57" s="10"/>
    </row>
    <row r="58" spans="1:9" ht="9.75" customHeight="1">
      <c r="A58" s="77"/>
      <c r="B58" s="78"/>
      <c r="C58" s="10"/>
      <c r="D58" s="10"/>
      <c r="E58" s="10"/>
      <c r="F58" s="10"/>
      <c r="G58" s="10"/>
      <c r="H58" s="10"/>
      <c r="I58" s="10"/>
    </row>
    <row r="59" spans="1:9" ht="28.5">
      <c r="A59" s="38" t="s">
        <v>120</v>
      </c>
      <c r="B59" s="39">
        <v>3295</v>
      </c>
      <c r="C59" s="24"/>
      <c r="D59" s="24"/>
      <c r="E59" s="24"/>
      <c r="F59" s="24"/>
      <c r="G59" s="24"/>
      <c r="H59" s="24"/>
      <c r="I59" s="24"/>
    </row>
    <row r="60" spans="1:9" ht="14.25">
      <c r="A60" s="8" t="s">
        <v>121</v>
      </c>
      <c r="B60" s="11">
        <v>3400</v>
      </c>
      <c r="C60" s="102">
        <f>C62-C61</f>
        <v>217.00000000000023</v>
      </c>
      <c r="D60" s="102">
        <f aca="true" t="shared" si="1" ref="D60:I60">D62-D61</f>
        <v>10</v>
      </c>
      <c r="E60" s="102">
        <f t="shared" si="1"/>
        <v>10</v>
      </c>
      <c r="F60" s="102">
        <f t="shared" si="1"/>
        <v>0</v>
      </c>
      <c r="G60" s="102">
        <f t="shared" si="1"/>
        <v>0</v>
      </c>
      <c r="H60" s="102">
        <f t="shared" si="1"/>
        <v>0</v>
      </c>
      <c r="I60" s="102">
        <f t="shared" si="1"/>
        <v>10</v>
      </c>
    </row>
    <row r="61" spans="1:9" ht="29.25" customHeight="1">
      <c r="A61" s="4" t="s">
        <v>122</v>
      </c>
      <c r="B61" s="9">
        <v>3405</v>
      </c>
      <c r="C61" s="101">
        <v>140</v>
      </c>
      <c r="D61" s="101">
        <v>330</v>
      </c>
      <c r="E61" s="101">
        <v>330</v>
      </c>
      <c r="F61" s="101">
        <v>330</v>
      </c>
      <c r="G61" s="101">
        <v>330</v>
      </c>
      <c r="H61" s="101">
        <v>330</v>
      </c>
      <c r="I61" s="101">
        <v>330</v>
      </c>
    </row>
    <row r="62" spans="1:9" ht="28.5" customHeight="1">
      <c r="A62" s="4" t="s">
        <v>123</v>
      </c>
      <c r="B62" s="9">
        <v>3415</v>
      </c>
      <c r="C62" s="101">
        <f>C61+C8-C20</f>
        <v>357.0000000000002</v>
      </c>
      <c r="D62" s="101">
        <f aca="true" t="shared" si="2" ref="D62:I62">D61+D8-D20</f>
        <v>340</v>
      </c>
      <c r="E62" s="101">
        <f t="shared" si="2"/>
        <v>340</v>
      </c>
      <c r="F62" s="101">
        <f t="shared" si="2"/>
        <v>330</v>
      </c>
      <c r="G62" s="101">
        <f t="shared" si="2"/>
        <v>330</v>
      </c>
      <c r="H62" s="101">
        <f t="shared" si="2"/>
        <v>330</v>
      </c>
      <c r="I62" s="101">
        <f t="shared" si="2"/>
        <v>340</v>
      </c>
    </row>
    <row r="63" spans="1:9" ht="20.25" customHeight="1">
      <c r="A63" s="87"/>
      <c r="B63" s="29"/>
      <c r="C63" s="111"/>
      <c r="D63" s="111"/>
      <c r="E63" s="111"/>
      <c r="F63" s="111"/>
      <c r="G63" s="111"/>
      <c r="H63" s="111"/>
      <c r="I63" s="111"/>
    </row>
    <row r="64" spans="1:9" ht="15">
      <c r="A64" s="40"/>
      <c r="B64" s="41"/>
      <c r="C64" s="42"/>
      <c r="D64" s="119"/>
      <c r="E64" s="120"/>
      <c r="F64" s="119"/>
      <c r="G64" s="119"/>
      <c r="H64" s="119"/>
      <c r="I64" s="119"/>
    </row>
    <row r="65" spans="1:24" ht="29.25" customHeight="1">
      <c r="A65" s="28" t="s">
        <v>130</v>
      </c>
      <c r="B65" s="29"/>
      <c r="C65" s="128" t="s">
        <v>131</v>
      </c>
      <c r="D65" s="128"/>
      <c r="E65" s="128"/>
      <c r="F65" s="30"/>
      <c r="G65" s="149" t="s">
        <v>131</v>
      </c>
      <c r="H65" s="149"/>
      <c r="I65" s="149"/>
      <c r="P65" s="28"/>
      <c r="Q65" s="29"/>
      <c r="R65" s="68"/>
      <c r="S65" s="68"/>
      <c r="T65" s="68"/>
      <c r="U65" s="30"/>
      <c r="V65" s="31"/>
      <c r="W65" s="31"/>
      <c r="X65" s="31"/>
    </row>
    <row r="66" spans="1:24" ht="15">
      <c r="A66" s="32" t="s">
        <v>181</v>
      </c>
      <c r="B66" s="31"/>
      <c r="C66" s="133" t="s">
        <v>124</v>
      </c>
      <c r="D66" s="133"/>
      <c r="E66" s="133"/>
      <c r="F66" s="33"/>
      <c r="G66" s="134" t="s">
        <v>132</v>
      </c>
      <c r="H66" s="134"/>
      <c r="I66" s="134"/>
      <c r="P66" s="32"/>
      <c r="Q66" s="31"/>
      <c r="R66" s="69"/>
      <c r="S66" s="69"/>
      <c r="T66" s="69"/>
      <c r="U66" s="33"/>
      <c r="V66" s="34"/>
      <c r="W66" s="34"/>
      <c r="X66" s="34"/>
    </row>
    <row r="67" spans="1:9" ht="8.25" customHeight="1">
      <c r="A67" s="71"/>
      <c r="B67" s="71"/>
      <c r="C67" s="71"/>
      <c r="D67" s="121"/>
      <c r="E67" s="121"/>
      <c r="F67" s="121"/>
      <c r="G67" s="121"/>
      <c r="H67" s="121"/>
      <c r="I67" s="121"/>
    </row>
    <row r="68" spans="1:9" ht="14.25">
      <c r="A68" s="71"/>
      <c r="B68" s="71"/>
      <c r="C68" s="71"/>
      <c r="D68" s="121"/>
      <c r="E68" s="121"/>
      <c r="F68" s="121"/>
      <c r="G68" s="121"/>
      <c r="H68" s="121"/>
      <c r="I68" s="121"/>
    </row>
    <row r="69" spans="1:9" ht="14.25">
      <c r="A69" s="71"/>
      <c r="B69" s="71"/>
      <c r="C69" s="71"/>
      <c r="D69" s="121"/>
      <c r="E69" s="121"/>
      <c r="F69" s="121"/>
      <c r="G69" s="121"/>
      <c r="H69" s="121"/>
      <c r="I69" s="121"/>
    </row>
    <row r="70" spans="1:9" ht="14.25">
      <c r="A70" s="71"/>
      <c r="B70" s="71"/>
      <c r="C70" s="71"/>
      <c r="D70" s="121"/>
      <c r="E70" s="121"/>
      <c r="F70" s="121"/>
      <c r="G70" s="121"/>
      <c r="H70" s="121"/>
      <c r="I70" s="121"/>
    </row>
    <row r="71" spans="1:9" ht="14.25">
      <c r="A71" s="71"/>
      <c r="B71" s="71"/>
      <c r="C71" s="71"/>
      <c r="D71" s="121"/>
      <c r="E71" s="121"/>
      <c r="F71" s="121"/>
      <c r="G71" s="121"/>
      <c r="H71" s="121"/>
      <c r="I71" s="121"/>
    </row>
    <row r="72" spans="1:9" ht="14.25">
      <c r="A72" s="71"/>
      <c r="B72" s="71"/>
      <c r="C72" s="71"/>
      <c r="D72" s="121"/>
      <c r="E72" s="121"/>
      <c r="F72" s="121"/>
      <c r="G72" s="121"/>
      <c r="H72" s="121"/>
      <c r="I72" s="121"/>
    </row>
    <row r="73" spans="1:9" ht="14.25">
      <c r="A73" s="71"/>
      <c r="B73" s="71"/>
      <c r="C73" s="71"/>
      <c r="D73" s="121"/>
      <c r="E73" s="121"/>
      <c r="F73" s="121"/>
      <c r="G73" s="121"/>
      <c r="H73" s="121"/>
      <c r="I73" s="121"/>
    </row>
    <row r="74" spans="1:9" ht="14.25">
      <c r="A74" s="71"/>
      <c r="B74" s="71"/>
      <c r="C74" s="71"/>
      <c r="D74" s="121"/>
      <c r="E74" s="121"/>
      <c r="F74" s="121"/>
      <c r="G74" s="121"/>
      <c r="H74" s="121"/>
      <c r="I74" s="121"/>
    </row>
    <row r="75" spans="1:9" ht="14.25">
      <c r="A75" s="71"/>
      <c r="B75" s="71"/>
      <c r="C75" s="71"/>
      <c r="D75" s="121"/>
      <c r="E75" s="121"/>
      <c r="F75" s="121"/>
      <c r="G75" s="121"/>
      <c r="H75" s="121"/>
      <c r="I75" s="121"/>
    </row>
    <row r="76" spans="1:9" ht="14.25">
      <c r="A76" s="71"/>
      <c r="B76" s="71"/>
      <c r="C76" s="71"/>
      <c r="D76" s="121"/>
      <c r="E76" s="121"/>
      <c r="F76" s="121"/>
      <c r="G76" s="121"/>
      <c r="H76" s="121"/>
      <c r="I76" s="121"/>
    </row>
    <row r="77" spans="1:9" ht="14.25">
      <c r="A77" s="71"/>
      <c r="B77" s="71"/>
      <c r="C77" s="71"/>
      <c r="D77" s="121"/>
      <c r="E77" s="121"/>
      <c r="F77" s="121"/>
      <c r="G77" s="121"/>
      <c r="H77" s="121"/>
      <c r="I77" s="121"/>
    </row>
  </sheetData>
  <sheetProtection/>
  <mergeCells count="14">
    <mergeCell ref="C66:E66"/>
    <mergeCell ref="G66:I66"/>
    <mergeCell ref="A2:I2"/>
    <mergeCell ref="E4:E5"/>
    <mergeCell ref="F4:I4"/>
    <mergeCell ref="A4:A5"/>
    <mergeCell ref="A39:I39"/>
    <mergeCell ref="G1:I1"/>
    <mergeCell ref="C65:E65"/>
    <mergeCell ref="G65:I65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6.8515625" style="16" customWidth="1"/>
    <col min="2" max="2" width="6.421875" style="16" customWidth="1"/>
    <col min="3" max="3" width="8.7109375" style="16" customWidth="1"/>
    <col min="4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53" t="s">
        <v>177</v>
      </c>
      <c r="H1" s="153"/>
      <c r="I1" s="153"/>
    </row>
    <row r="2" spans="1:9" ht="15.75">
      <c r="A2" s="155" t="s">
        <v>133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1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58" t="s">
        <v>6</v>
      </c>
      <c r="G4" s="159"/>
      <c r="H4" s="159"/>
      <c r="I4" s="160"/>
    </row>
    <row r="5" spans="1:9" ht="15">
      <c r="A5" s="162"/>
      <c r="B5" s="164"/>
      <c r="C5" s="164"/>
      <c r="D5" s="164"/>
      <c r="E5" s="164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134</v>
      </c>
      <c r="B7" s="44">
        <v>4000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5">
      <c r="A8" s="4" t="s">
        <v>135</v>
      </c>
      <c r="B8" s="45" t="s">
        <v>136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137</v>
      </c>
      <c r="B9" s="44">
        <v>4020</v>
      </c>
      <c r="C9" s="10"/>
      <c r="D9" s="10"/>
      <c r="E9" s="10"/>
      <c r="F9" s="10"/>
      <c r="G9" s="10"/>
      <c r="H9" s="10"/>
      <c r="I9" s="10"/>
    </row>
    <row r="10" spans="1:9" ht="45">
      <c r="A10" s="4" t="s">
        <v>138</v>
      </c>
      <c r="B10" s="45">
        <v>4030</v>
      </c>
      <c r="C10" s="10"/>
      <c r="D10" s="10"/>
      <c r="E10" s="10"/>
      <c r="F10" s="10"/>
      <c r="G10" s="10"/>
      <c r="H10" s="10"/>
      <c r="I10" s="10"/>
    </row>
    <row r="11" spans="1:9" ht="30">
      <c r="A11" s="4" t="s">
        <v>139</v>
      </c>
      <c r="B11" s="44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140</v>
      </c>
      <c r="B12" s="45">
        <v>4050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141</v>
      </c>
      <c r="B13" s="46">
        <v>4060</v>
      </c>
      <c r="C13" s="10"/>
      <c r="D13" s="10"/>
      <c r="E13" s="10"/>
      <c r="F13" s="10"/>
      <c r="G13" s="10"/>
      <c r="H13" s="10"/>
      <c r="I13" s="10"/>
    </row>
    <row r="17" spans="1:9" ht="29.25">
      <c r="A17" s="28" t="s">
        <v>178</v>
      </c>
      <c r="B17" s="29"/>
      <c r="C17" s="128" t="s">
        <v>131</v>
      </c>
      <c r="D17" s="165"/>
      <c r="E17" s="165"/>
      <c r="F17" s="30"/>
      <c r="G17" s="149" t="s">
        <v>131</v>
      </c>
      <c r="H17" s="149"/>
      <c r="I17" s="149"/>
    </row>
    <row r="18" spans="1:9" ht="15">
      <c r="A18" s="32" t="s">
        <v>180</v>
      </c>
      <c r="B18" s="31"/>
      <c r="C18" s="133" t="s">
        <v>124</v>
      </c>
      <c r="D18" s="133"/>
      <c r="E18" s="133"/>
      <c r="F18" s="33"/>
      <c r="G18" s="134" t="s">
        <v>132</v>
      </c>
      <c r="H18" s="134"/>
      <c r="I18" s="134"/>
    </row>
  </sheetData>
  <sheetProtection/>
  <mergeCells count="12">
    <mergeCell ref="G1:I1"/>
    <mergeCell ref="C17:E17"/>
    <mergeCell ref="G17:I17"/>
    <mergeCell ref="C18:E18"/>
    <mergeCell ref="G18:I18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0" customWidth="1"/>
    <col min="2" max="2" width="6.28125" style="88" customWidth="1"/>
    <col min="3" max="5" width="14.421875" style="0" customWidth="1"/>
  </cols>
  <sheetData>
    <row r="1" spans="1:5" ht="15.75">
      <c r="A1" s="70"/>
      <c r="B1" s="70"/>
      <c r="C1" s="70"/>
      <c r="E1" s="67" t="s">
        <v>179</v>
      </c>
    </row>
    <row r="2" spans="1:5" ht="15.75">
      <c r="A2" s="155" t="s">
        <v>182</v>
      </c>
      <c r="B2" s="155"/>
      <c r="C2" s="155"/>
      <c r="D2" s="155"/>
      <c r="E2" s="155"/>
    </row>
    <row r="3" spans="1:5" ht="15.75">
      <c r="A3" s="48"/>
      <c r="B3" s="86"/>
      <c r="C3" s="48"/>
      <c r="D3" s="48"/>
      <c r="E3" s="48"/>
    </row>
    <row r="4" spans="1:5" ht="68.25" customHeight="1">
      <c r="A4" s="47" t="s">
        <v>1</v>
      </c>
      <c r="B4" s="6" t="s">
        <v>2</v>
      </c>
      <c r="C4" s="6" t="s">
        <v>3</v>
      </c>
      <c r="D4" s="6" t="s">
        <v>142</v>
      </c>
      <c r="E4" s="6" t="s">
        <v>143</v>
      </c>
    </row>
    <row r="5" spans="1:5" ht="12.75" customHeight="1">
      <c r="A5" s="49">
        <v>1</v>
      </c>
      <c r="B5" s="50">
        <v>2</v>
      </c>
      <c r="C5" s="50">
        <v>3</v>
      </c>
      <c r="D5" s="50">
        <v>4</v>
      </c>
      <c r="E5" s="50">
        <v>5</v>
      </c>
    </row>
    <row r="6" spans="1:5" ht="75" customHeight="1">
      <c r="A6" s="74" t="s">
        <v>183</v>
      </c>
      <c r="B6" s="75">
        <v>5010</v>
      </c>
      <c r="C6" s="103">
        <v>2</v>
      </c>
      <c r="D6" s="103">
        <v>2</v>
      </c>
      <c r="E6" s="103">
        <v>2</v>
      </c>
    </row>
    <row r="7" spans="1:5" ht="15" customHeight="1">
      <c r="A7" s="75" t="s">
        <v>144</v>
      </c>
      <c r="B7" s="75">
        <v>5011</v>
      </c>
      <c r="C7" s="103">
        <v>1</v>
      </c>
      <c r="D7" s="103">
        <v>1</v>
      </c>
      <c r="E7" s="103">
        <v>1</v>
      </c>
    </row>
    <row r="8" spans="1:5" ht="30" customHeight="1">
      <c r="A8" s="75" t="s">
        <v>145</v>
      </c>
      <c r="B8" s="75">
        <v>5012</v>
      </c>
      <c r="C8" s="103">
        <v>0</v>
      </c>
      <c r="D8" s="103">
        <v>0</v>
      </c>
      <c r="E8" s="103">
        <v>0</v>
      </c>
    </row>
    <row r="9" spans="1:5" ht="15" customHeight="1">
      <c r="A9" s="75" t="s">
        <v>146</v>
      </c>
      <c r="B9" s="75">
        <v>5013</v>
      </c>
      <c r="C9" s="103">
        <v>1</v>
      </c>
      <c r="D9" s="103">
        <v>1</v>
      </c>
      <c r="E9" s="103">
        <v>1</v>
      </c>
    </row>
    <row r="10" spans="1:5" ht="29.25" customHeight="1">
      <c r="A10" s="74" t="s">
        <v>147</v>
      </c>
      <c r="B10" s="75">
        <v>5020</v>
      </c>
      <c r="C10" s="104">
        <f>C11+C12+C13</f>
        <v>245</v>
      </c>
      <c r="D10" s="104">
        <f>D11+D12+D13</f>
        <v>225</v>
      </c>
      <c r="E10" s="104">
        <f>E11+E12+E13</f>
        <v>225</v>
      </c>
    </row>
    <row r="11" spans="1:7" ht="15" customHeight="1">
      <c r="A11" s="75" t="s">
        <v>144</v>
      </c>
      <c r="B11" s="75">
        <v>5021</v>
      </c>
      <c r="C11" s="105">
        <v>122.5</v>
      </c>
      <c r="D11" s="104">
        <v>112.5</v>
      </c>
      <c r="E11" s="104">
        <v>112.5</v>
      </c>
      <c r="G11" s="109"/>
    </row>
    <row r="12" spans="1:5" ht="30" customHeight="1">
      <c r="A12" s="75" t="s">
        <v>145</v>
      </c>
      <c r="B12" s="75">
        <v>5022</v>
      </c>
      <c r="C12" s="104">
        <v>0</v>
      </c>
      <c r="D12" s="104">
        <v>0</v>
      </c>
      <c r="E12" s="104">
        <v>0</v>
      </c>
    </row>
    <row r="13" spans="1:5" ht="15" customHeight="1">
      <c r="A13" s="75" t="s">
        <v>146</v>
      </c>
      <c r="B13" s="75">
        <v>5023</v>
      </c>
      <c r="C13" s="105">
        <v>122.5</v>
      </c>
      <c r="D13" s="104">
        <v>112.5</v>
      </c>
      <c r="E13" s="104">
        <v>112.5</v>
      </c>
    </row>
    <row r="14" spans="1:5" ht="45" customHeight="1">
      <c r="A14" s="74" t="s">
        <v>176</v>
      </c>
      <c r="B14" s="75">
        <v>5030</v>
      </c>
      <c r="C14" s="104">
        <f aca="true" t="shared" si="0" ref="C14:E15">C10/C6/12*1000</f>
        <v>10208.333333333334</v>
      </c>
      <c r="D14" s="104">
        <f t="shared" si="0"/>
        <v>9375</v>
      </c>
      <c r="E14" s="104">
        <f t="shared" si="0"/>
        <v>9375</v>
      </c>
    </row>
    <row r="15" spans="1:5" ht="15" customHeight="1">
      <c r="A15" s="75" t="s">
        <v>144</v>
      </c>
      <c r="B15" s="75">
        <v>5031</v>
      </c>
      <c r="C15" s="104">
        <f t="shared" si="0"/>
        <v>10208.333333333334</v>
      </c>
      <c r="D15" s="104">
        <f t="shared" si="0"/>
        <v>9375</v>
      </c>
      <c r="E15" s="104">
        <f t="shared" si="0"/>
        <v>9375</v>
      </c>
    </row>
    <row r="16" spans="1:5" ht="30" customHeight="1">
      <c r="A16" s="75" t="s">
        <v>145</v>
      </c>
      <c r="B16" s="75">
        <v>5032</v>
      </c>
      <c r="C16" s="104">
        <v>0</v>
      </c>
      <c r="D16" s="104">
        <v>0</v>
      </c>
      <c r="E16" s="104">
        <v>0</v>
      </c>
    </row>
    <row r="17" spans="1:5" ht="15" customHeight="1">
      <c r="A17" s="75" t="s">
        <v>146</v>
      </c>
      <c r="B17" s="75">
        <v>5033</v>
      </c>
      <c r="C17" s="104">
        <f>C13/C9/12*1000</f>
        <v>10208.333333333334</v>
      </c>
      <c r="D17" s="104">
        <f>D13/D9/12*1000</f>
        <v>9375</v>
      </c>
      <c r="E17" s="104">
        <f>E13/E9/12*1000</f>
        <v>9375</v>
      </c>
    </row>
    <row r="18" spans="1:5" ht="30" customHeight="1">
      <c r="A18" s="74" t="s">
        <v>148</v>
      </c>
      <c r="B18" s="75">
        <v>5040</v>
      </c>
      <c r="C18" s="104">
        <f>C19+C20+C21</f>
        <v>299</v>
      </c>
      <c r="D18" s="104">
        <f>D19+D20+D21</f>
        <v>274.5</v>
      </c>
      <c r="E18" s="104">
        <f>E19+E20+E21</f>
        <v>274.5</v>
      </c>
    </row>
    <row r="19" spans="1:5" ht="15" customHeight="1">
      <c r="A19" s="75" t="s">
        <v>144</v>
      </c>
      <c r="B19" s="75">
        <v>5041</v>
      </c>
      <c r="C19" s="104">
        <v>149.5</v>
      </c>
      <c r="D19" s="104">
        <f>D11*1.22</f>
        <v>137.25</v>
      </c>
      <c r="E19" s="104">
        <f>E11*1.22</f>
        <v>137.25</v>
      </c>
    </row>
    <row r="20" spans="1:5" ht="30" customHeight="1">
      <c r="A20" s="75" t="s">
        <v>145</v>
      </c>
      <c r="B20" s="75">
        <v>5042</v>
      </c>
      <c r="C20" s="104">
        <v>0</v>
      </c>
      <c r="D20" s="104">
        <v>0</v>
      </c>
      <c r="E20" s="104">
        <v>0</v>
      </c>
    </row>
    <row r="21" spans="1:5" ht="15" customHeight="1">
      <c r="A21" s="75" t="s">
        <v>146</v>
      </c>
      <c r="B21" s="75">
        <v>5043</v>
      </c>
      <c r="C21" s="104">
        <v>149.5</v>
      </c>
      <c r="D21" s="104">
        <f>D13*1.22</f>
        <v>137.25</v>
      </c>
      <c r="E21" s="104">
        <f>E13*1.22</f>
        <v>137.25</v>
      </c>
    </row>
    <row r="22" spans="1:5" ht="45" customHeight="1">
      <c r="A22" s="74" t="s">
        <v>149</v>
      </c>
      <c r="B22" s="75">
        <v>5050</v>
      </c>
      <c r="C22" s="104">
        <f aca="true" t="shared" si="1" ref="C22:E23">C18/C6/12*1000</f>
        <v>12458.333333333334</v>
      </c>
      <c r="D22" s="104">
        <f t="shared" si="1"/>
        <v>11437.5</v>
      </c>
      <c r="E22" s="104">
        <f t="shared" si="1"/>
        <v>11437.5</v>
      </c>
    </row>
    <row r="23" spans="1:5" ht="15" customHeight="1">
      <c r="A23" s="75" t="s">
        <v>144</v>
      </c>
      <c r="B23" s="75">
        <v>5051</v>
      </c>
      <c r="C23" s="104">
        <f t="shared" si="1"/>
        <v>12458.333333333334</v>
      </c>
      <c r="D23" s="104">
        <f t="shared" si="1"/>
        <v>11437.5</v>
      </c>
      <c r="E23" s="104">
        <f t="shared" si="1"/>
        <v>11437.5</v>
      </c>
    </row>
    <row r="24" spans="1:5" ht="30" customHeight="1">
      <c r="A24" s="75" t="s">
        <v>145</v>
      </c>
      <c r="B24" s="75">
        <v>5052</v>
      </c>
      <c r="C24" s="104">
        <v>0</v>
      </c>
      <c r="D24" s="104">
        <v>0</v>
      </c>
      <c r="E24" s="104">
        <v>0</v>
      </c>
    </row>
    <row r="25" spans="1:5" ht="15" customHeight="1">
      <c r="A25" s="75" t="s">
        <v>146</v>
      </c>
      <c r="B25" s="75">
        <v>5053</v>
      </c>
      <c r="C25" s="104">
        <f>C21/C9/12*1000</f>
        <v>12458.333333333334</v>
      </c>
      <c r="D25" s="104">
        <f>D21/D9/12*1000</f>
        <v>11437.5</v>
      </c>
      <c r="E25" s="104">
        <f>E21/E9/12*1000</f>
        <v>11437.5</v>
      </c>
    </row>
    <row r="30" spans="1:7" ht="15" customHeight="1">
      <c r="A30" s="28" t="s">
        <v>178</v>
      </c>
      <c r="B30" s="87"/>
      <c r="C30" s="68" t="s">
        <v>131</v>
      </c>
      <c r="D30" s="133" t="s">
        <v>131</v>
      </c>
      <c r="E30" s="133"/>
      <c r="F30" s="31"/>
      <c r="G30" s="31"/>
    </row>
    <row r="31" spans="1:7" ht="15">
      <c r="A31" s="32" t="s">
        <v>180</v>
      </c>
      <c r="B31" s="32"/>
      <c r="C31" s="69" t="s">
        <v>124</v>
      </c>
      <c r="D31" s="134" t="s">
        <v>132</v>
      </c>
      <c r="E31" s="134"/>
      <c r="F31" s="34"/>
      <c r="G31" s="34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C8" sqref="C8"/>
    </sheetView>
  </sheetViews>
  <sheetFormatPr defaultColWidth="9.140625" defaultRowHeight="12.75"/>
  <cols>
    <col min="1" max="1" width="27.140625" style="0" customWidth="1"/>
    <col min="2" max="2" width="6.28125" style="0" customWidth="1"/>
    <col min="3" max="3" width="7.421875" style="0" customWidth="1"/>
    <col min="5" max="5" width="8.57421875" style="0" customWidth="1"/>
    <col min="6" max="9" width="5.8515625" style="0" customWidth="1"/>
  </cols>
  <sheetData>
    <row r="1" spans="1:9" s="2" customFormat="1" ht="15.75">
      <c r="A1" s="95"/>
      <c r="B1" s="96"/>
      <c r="C1" s="96"/>
      <c r="D1" s="96"/>
      <c r="E1" s="96"/>
      <c r="F1" s="96"/>
      <c r="G1" s="96"/>
      <c r="H1" s="172" t="s">
        <v>198</v>
      </c>
      <c r="I1" s="172"/>
    </row>
    <row r="2" spans="1:9" s="2" customFormat="1" ht="36" customHeight="1">
      <c r="A2" s="173" t="s">
        <v>199</v>
      </c>
      <c r="B2" s="173"/>
      <c r="C2" s="173"/>
      <c r="D2" s="173"/>
      <c r="E2" s="173"/>
      <c r="F2" s="173"/>
      <c r="G2" s="173"/>
      <c r="H2" s="173"/>
      <c r="I2" s="173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24" t="s">
        <v>1</v>
      </c>
      <c r="B4" s="146" t="s">
        <v>2</v>
      </c>
      <c r="C4" s="146" t="s">
        <v>3</v>
      </c>
      <c r="D4" s="146" t="s">
        <v>4</v>
      </c>
      <c r="E4" s="146" t="s">
        <v>5</v>
      </c>
      <c r="F4" s="146" t="s">
        <v>6</v>
      </c>
      <c r="G4" s="146"/>
      <c r="H4" s="146"/>
      <c r="I4" s="146"/>
    </row>
    <row r="5" spans="1:9" s="2" customFormat="1" ht="61.5" customHeight="1">
      <c r="A5" s="124"/>
      <c r="B5" s="146"/>
      <c r="C5" s="146"/>
      <c r="D5" s="146"/>
      <c r="E5" s="14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6" t="s">
        <v>194</v>
      </c>
      <c r="B7" s="167"/>
      <c r="C7" s="167"/>
      <c r="D7" s="167"/>
      <c r="E7" s="167"/>
      <c r="F7" s="167"/>
      <c r="G7" s="167"/>
      <c r="H7" s="167"/>
      <c r="I7" s="168"/>
    </row>
    <row r="8" spans="1:9" ht="30">
      <c r="A8" s="89" t="s">
        <v>195</v>
      </c>
      <c r="B8" s="90">
        <v>6000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</row>
    <row r="9" spans="1:9" ht="14.25">
      <c r="A9" s="169" t="s">
        <v>196</v>
      </c>
      <c r="B9" s="170"/>
      <c r="C9" s="170"/>
      <c r="D9" s="170"/>
      <c r="E9" s="170"/>
      <c r="F9" s="170"/>
      <c r="G9" s="170"/>
      <c r="H9" s="170"/>
      <c r="I9" s="171"/>
    </row>
    <row r="10" spans="1:9" ht="45">
      <c r="A10" s="89" t="s">
        <v>201</v>
      </c>
      <c r="B10" s="90">
        <v>6010</v>
      </c>
      <c r="C10" s="92"/>
      <c r="D10" s="92"/>
      <c r="E10" s="93"/>
      <c r="F10" s="92"/>
      <c r="G10" s="92"/>
      <c r="H10" s="92"/>
      <c r="I10" s="92"/>
    </row>
    <row r="11" spans="1:9" ht="45">
      <c r="A11" s="89" t="s">
        <v>197</v>
      </c>
      <c r="B11" s="94">
        <v>6020</v>
      </c>
      <c r="C11" s="92"/>
      <c r="D11" s="92"/>
      <c r="E11" s="93"/>
      <c r="F11" s="92"/>
      <c r="G11" s="92"/>
      <c r="H11" s="92"/>
      <c r="I11" s="92"/>
    </row>
    <row r="12" spans="1:9" ht="15">
      <c r="A12" s="97" t="s">
        <v>200</v>
      </c>
      <c r="B12" s="97"/>
      <c r="C12" s="97"/>
      <c r="D12" s="97"/>
      <c r="E12" s="97"/>
      <c r="F12" s="97"/>
      <c r="G12" s="97"/>
      <c r="H12" s="98"/>
      <c r="I12" s="98"/>
    </row>
    <row r="13" spans="1:9" ht="15">
      <c r="A13" s="99"/>
      <c r="B13" s="99"/>
      <c r="C13" s="99"/>
      <c r="D13" s="99"/>
      <c r="E13" s="99"/>
      <c r="F13" s="99"/>
      <c r="G13" s="99"/>
      <c r="H13" s="100"/>
      <c r="I13" s="100"/>
    </row>
    <row r="14" spans="1:9" ht="15">
      <c r="A14" s="99"/>
      <c r="B14" s="99"/>
      <c r="C14" s="99"/>
      <c r="D14" s="99"/>
      <c r="E14" s="99"/>
      <c r="F14" s="99"/>
      <c r="G14" s="99"/>
      <c r="H14" s="100"/>
      <c r="I14" s="100"/>
    </row>
    <row r="17" spans="1:9" ht="29.25">
      <c r="A17" s="28" t="s">
        <v>92</v>
      </c>
      <c r="B17" s="29"/>
      <c r="C17" s="128" t="s">
        <v>131</v>
      </c>
      <c r="D17" s="165"/>
      <c r="E17" s="165"/>
      <c r="F17" s="133" t="s">
        <v>131</v>
      </c>
      <c r="G17" s="133"/>
      <c r="H17" s="133"/>
      <c r="I17" s="133"/>
    </row>
    <row r="18" spans="1:9" ht="15">
      <c r="A18" s="32" t="s">
        <v>180</v>
      </c>
      <c r="B18" s="31"/>
      <c r="C18" s="133" t="s">
        <v>124</v>
      </c>
      <c r="D18" s="133"/>
      <c r="E18" s="133"/>
      <c r="F18" s="134" t="s">
        <v>132</v>
      </c>
      <c r="G18" s="134"/>
      <c r="H18" s="134"/>
      <c r="I18" s="134"/>
    </row>
    <row r="19" spans="1:5" ht="15">
      <c r="A19" s="32"/>
      <c r="B19" s="32"/>
      <c r="C19" s="69"/>
      <c r="D19" s="34"/>
      <c r="E19" s="34"/>
    </row>
  </sheetData>
  <sheetProtection/>
  <mergeCells count="14">
    <mergeCell ref="H1:I1"/>
    <mergeCell ref="C17:E17"/>
    <mergeCell ref="A2:I2"/>
    <mergeCell ref="A4:A5"/>
    <mergeCell ref="B4:B5"/>
    <mergeCell ref="C4:C5"/>
    <mergeCell ref="D4:D5"/>
    <mergeCell ref="E4:E5"/>
    <mergeCell ref="F4:I4"/>
    <mergeCell ref="F18:I18"/>
    <mergeCell ref="C18:E18"/>
    <mergeCell ref="A7:I7"/>
    <mergeCell ref="A9:I9"/>
    <mergeCell ref="F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2023-11-29T11:19:28Z</cp:lastPrinted>
  <dcterms:created xsi:type="dcterms:W3CDTF">1996-10-08T23:32:33Z</dcterms:created>
  <dcterms:modified xsi:type="dcterms:W3CDTF">2024-01-28T09:22:11Z</dcterms:modified>
  <cp:category/>
  <cp:version/>
  <cp:contentType/>
  <cp:contentStatus/>
</cp:coreProperties>
</file>